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harts/chart19.xml" ContentType="application/vnd.openxmlformats-officedocument.drawingml.chart+xml"/>
  <Override PartName="/xl/drawings/drawing19.xml" ContentType="application/vnd.openxmlformats-officedocument.drawing+xml"/>
  <Override PartName="/xl/charts/chart20.xml" ContentType="application/vnd.openxmlformats-officedocument.drawingml.chart+xml"/>
  <Override PartName="/xl/drawings/drawing20.xml" ContentType="application/vnd.openxmlformats-officedocument.drawing+xml"/>
  <Override PartName="/xl/charts/chart21.xml" ContentType="application/vnd.openxmlformats-officedocument.drawingml.chart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drawings/drawing22.xml" ContentType="application/vnd.openxmlformats-officedocument.drawing+xml"/>
  <Override PartName="/xl/charts/chart23.xml" ContentType="application/vnd.openxmlformats-officedocument.drawingml.chart+xml"/>
  <Override PartName="/xl/drawings/drawing23.xml" ContentType="application/vnd.openxmlformats-officedocument.drawing+xml"/>
  <Override PartName="/xl/charts/chart24.xml" ContentType="application/vnd.openxmlformats-officedocument.drawingml.chart+xml"/>
  <Override PartName="/xl/drawings/drawing24.xml" ContentType="application/vnd.openxmlformats-officedocument.drawing+xml"/>
  <Override PartName="/xl/charts/chart25.xml" ContentType="application/vnd.openxmlformats-officedocument.drawingml.chart+xml"/>
  <Override PartName="/xl/drawings/drawing25.xml" ContentType="application/vnd.openxmlformats-officedocument.drawing+xml"/>
  <Override PartName="/xl/charts/chart26.xml" ContentType="application/vnd.openxmlformats-officedocument.drawingml.chart+xml"/>
  <Override PartName="/xl/drawings/drawing26.xml" ContentType="application/vnd.openxmlformats-officedocument.drawing+xml"/>
  <Override PartName="/xl/charts/chart27.xml" ContentType="application/vnd.openxmlformats-officedocument.drawingml.chart+xml"/>
  <Override PartName="/xl/drawings/drawing27.xml" ContentType="application/vnd.openxmlformats-officedocument.drawing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paolomic/Desktop/"/>
    </mc:Choice>
  </mc:AlternateContent>
  <bookViews>
    <workbookView xWindow="0" yWindow="460" windowWidth="38380" windowHeight="21700" firstSheet="9" activeTab="13"/>
  </bookViews>
  <sheets>
    <sheet name="Perc Evap" sheetId="1" r:id="rId1"/>
    <sheet name="Evap (grams)" sheetId="2" r:id="rId2"/>
    <sheet name="Vapor Pressure" sheetId="3" r:id="rId3"/>
    <sheet name="Resistivity vs T" sheetId="4" r:id="rId4"/>
    <sheet name="Power vs R0 WTh2% 37cm" sheetId="5" r:id="rId5"/>
    <sheet name="Power vs R0 W+Sperim" sheetId="6" r:id="rId6"/>
    <sheet name="Temp vs Resistivity" sheetId="7" r:id="rId7"/>
    <sheet name="Curr vs Temp W 37cm" sheetId="8" r:id="rId8"/>
    <sheet name="Power vs Temp W 37cm" sheetId="9" r:id="rId9"/>
    <sheet name="V vs Temp - W 37cm" sheetId="10" r:id="rId10"/>
    <sheet name="Temp vs Power" sheetId="11" r:id="rId11"/>
    <sheet name="Evap (grams) 1 sec" sheetId="12" r:id="rId12"/>
    <sheet name="36 mg evaporated" sheetId="13" r:id="rId13"/>
    <sheet name="Em vs Temp" sheetId="14" r:id="rId14"/>
    <sheet name="6Nov2000-W-Th2% 50A" sheetId="15" r:id="rId15"/>
    <sheet name="6Nov2000-W-Th2% 70A" sheetId="16" r:id="rId16"/>
    <sheet name="7Nov2000-Wth2% 80 A " sheetId="17" r:id="rId17"/>
    <sheet name="7Nov2000-Wth2% 120 AINV" sheetId="18" r:id="rId18"/>
    <sheet name="7Nov2000-WTh2%120A-3INV" sheetId="19" r:id="rId19"/>
    <sheet name="7Nov2000-WTh2% - 165A" sheetId="20" r:id="rId20"/>
    <sheet name="Danforthth2" sheetId="21" r:id="rId21"/>
    <sheet name="Danforthth1" sheetId="22" r:id="rId22"/>
    <sheet name="Wdanforth" sheetId="23" r:id="rId23"/>
    <sheet name="WemPlansee" sheetId="24" r:id="rId24"/>
    <sheet name="WemGoebel" sheetId="25" r:id="rId25"/>
    <sheet name="13112000" sheetId="26" r:id="rId26"/>
    <sheet name="1511200060Ad" sheetId="27" r:id="rId27"/>
    <sheet name="1511200060Ai" sheetId="28" r:id="rId28"/>
    <sheet name="15112000100Ad" sheetId="29" r:id="rId29"/>
    <sheet name="15112000100Ai" sheetId="30" r:id="rId30"/>
    <sheet name="15112000140Ad" sheetId="31" r:id="rId31"/>
    <sheet name="15112000140Ai" sheetId="32" r:id="rId32"/>
    <sheet name="15112000160A" sheetId="33" r:id="rId33"/>
    <sheet name="Two Coulor Pyr" sheetId="34" r:id="rId34"/>
    <sheet name="totale" sheetId="35" r:id="rId3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C2" i="26" l="1"/>
  <c r="C3" i="26"/>
  <c r="C4" i="26"/>
  <c r="C5" i="26"/>
  <c r="C6" i="26"/>
  <c r="C7" i="26"/>
  <c r="C8" i="26"/>
  <c r="C9" i="26"/>
  <c r="C10" i="26"/>
  <c r="C11" i="26"/>
  <c r="C12" i="26"/>
  <c r="C13" i="26"/>
  <c r="C14" i="26"/>
  <c r="L4" i="15"/>
  <c r="L5" i="15"/>
  <c r="L6" i="15"/>
  <c r="L7" i="15"/>
  <c r="L8" i="15"/>
  <c r="L9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L45" i="15"/>
  <c r="L46" i="15"/>
  <c r="L47" i="15"/>
  <c r="L48" i="15"/>
  <c r="L49" i="15"/>
  <c r="L50" i="15"/>
  <c r="L51" i="15"/>
  <c r="L52" i="15"/>
  <c r="L53" i="15"/>
  <c r="L54" i="15"/>
  <c r="L55" i="15"/>
  <c r="L56" i="15"/>
  <c r="L57" i="15"/>
  <c r="L58" i="15"/>
  <c r="L59" i="15"/>
  <c r="L60" i="15"/>
  <c r="L61" i="15"/>
  <c r="L62" i="15"/>
  <c r="L63" i="15"/>
  <c r="L64" i="15"/>
  <c r="L65" i="15"/>
  <c r="L66" i="15"/>
  <c r="L67" i="15"/>
  <c r="L68" i="15"/>
  <c r="L69" i="15"/>
  <c r="L70" i="15"/>
  <c r="L71" i="15"/>
  <c r="L72" i="15"/>
  <c r="L73" i="15"/>
  <c r="L74" i="15"/>
  <c r="L75" i="15"/>
  <c r="L76" i="15"/>
  <c r="L77" i="15"/>
  <c r="L78" i="15"/>
  <c r="L79" i="15"/>
  <c r="L80" i="15"/>
  <c r="L81" i="15"/>
  <c r="L82" i="15"/>
  <c r="L83" i="15"/>
  <c r="L84" i="15"/>
  <c r="L85" i="15"/>
  <c r="L86" i="15"/>
  <c r="L87" i="15"/>
  <c r="L88" i="15"/>
  <c r="L89" i="15"/>
  <c r="L90" i="15"/>
  <c r="L91" i="15"/>
  <c r="L92" i="15"/>
  <c r="L93" i="15"/>
  <c r="L94" i="15"/>
  <c r="L95" i="15"/>
  <c r="L96" i="15"/>
  <c r="L97" i="15"/>
  <c r="L98" i="15"/>
  <c r="L99" i="15"/>
  <c r="L100" i="15"/>
  <c r="L101" i="15"/>
  <c r="L102" i="15"/>
  <c r="L103" i="15"/>
  <c r="L104" i="15"/>
  <c r="L105" i="15"/>
  <c r="L106" i="15"/>
  <c r="L107" i="15"/>
  <c r="L108" i="15"/>
  <c r="L109" i="15"/>
  <c r="L110" i="15"/>
  <c r="L111" i="15"/>
  <c r="L112" i="15"/>
  <c r="L113" i="15"/>
  <c r="L114" i="15"/>
  <c r="L115" i="15"/>
  <c r="L116" i="15"/>
  <c r="L117" i="15"/>
  <c r="L118" i="15"/>
  <c r="L119" i="15"/>
  <c r="L120" i="15"/>
  <c r="L121" i="15"/>
  <c r="L122" i="15"/>
  <c r="L123" i="15"/>
  <c r="L124" i="15"/>
  <c r="L125" i="15"/>
  <c r="L126" i="15"/>
  <c r="L127" i="15"/>
  <c r="L128" i="15"/>
  <c r="L129" i="15"/>
  <c r="L130" i="15"/>
  <c r="L131" i="15"/>
  <c r="L132" i="15"/>
  <c r="L133" i="15"/>
  <c r="L134" i="15"/>
  <c r="L135" i="15"/>
  <c r="L136" i="15"/>
  <c r="L137" i="15"/>
  <c r="L138" i="15"/>
  <c r="L139" i="15"/>
  <c r="L140" i="15"/>
  <c r="L141" i="15"/>
  <c r="L142" i="15"/>
  <c r="L143" i="15"/>
  <c r="L144" i="15"/>
  <c r="L145" i="15"/>
  <c r="L146" i="15"/>
  <c r="L147" i="15"/>
  <c r="L148" i="15"/>
  <c r="L149" i="15"/>
  <c r="L150" i="15"/>
  <c r="L151" i="15"/>
  <c r="L152" i="15"/>
  <c r="L153" i="15"/>
  <c r="L154" i="15"/>
  <c r="L155" i="15"/>
  <c r="L156" i="15"/>
  <c r="L157" i="15"/>
  <c r="L158" i="15"/>
  <c r="L159" i="15"/>
  <c r="L160" i="15"/>
  <c r="L161" i="15"/>
  <c r="L162" i="15"/>
  <c r="L163" i="15"/>
  <c r="L164" i="15"/>
  <c r="L165" i="15"/>
  <c r="L166" i="15"/>
  <c r="L167" i="15"/>
  <c r="L168" i="15"/>
  <c r="L169" i="15"/>
  <c r="L170" i="15"/>
  <c r="L171" i="15"/>
  <c r="L172" i="15"/>
  <c r="L173" i="15"/>
  <c r="L174" i="15"/>
  <c r="L175" i="15"/>
  <c r="L176" i="15"/>
  <c r="L177" i="15"/>
  <c r="L178" i="15"/>
  <c r="L179" i="15"/>
  <c r="L180" i="15"/>
  <c r="L181" i="15"/>
  <c r="L182" i="15"/>
  <c r="L183" i="15"/>
  <c r="L184" i="15"/>
  <c r="L185" i="15"/>
  <c r="L186" i="15"/>
  <c r="L187" i="15"/>
  <c r="L188" i="15"/>
  <c r="L189" i="15"/>
  <c r="L190" i="15"/>
  <c r="L191" i="15"/>
  <c r="L192" i="15"/>
  <c r="L193" i="15"/>
  <c r="L194" i="15"/>
  <c r="L195" i="15"/>
  <c r="L196" i="15"/>
  <c r="L197" i="15"/>
  <c r="L198" i="15"/>
  <c r="L199" i="15"/>
  <c r="L200" i="15"/>
  <c r="L201" i="15"/>
  <c r="L202" i="15"/>
  <c r="L203" i="15"/>
  <c r="L204" i="15"/>
  <c r="L205" i="15"/>
  <c r="L206" i="15"/>
  <c r="L207" i="15"/>
  <c r="L208" i="15"/>
  <c r="L209" i="15"/>
  <c r="L210" i="15"/>
  <c r="L211" i="15"/>
  <c r="L212" i="15"/>
  <c r="L213" i="15"/>
  <c r="AB3" i="16"/>
  <c r="AB4" i="16"/>
  <c r="AB5" i="16"/>
  <c r="AB6" i="16"/>
  <c r="L4" i="20"/>
  <c r="L5" i="20"/>
  <c r="L6" i="20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39" i="20"/>
  <c r="L40" i="20"/>
  <c r="L41" i="20"/>
  <c r="L42" i="20"/>
  <c r="L43" i="20"/>
  <c r="L44" i="20"/>
  <c r="L45" i="20"/>
  <c r="L46" i="20"/>
  <c r="L47" i="20"/>
  <c r="L48" i="20"/>
  <c r="L49" i="20"/>
  <c r="L50" i="20"/>
  <c r="L51" i="20"/>
  <c r="L52" i="20"/>
  <c r="L53" i="20"/>
  <c r="L54" i="20"/>
  <c r="L55" i="20"/>
  <c r="L56" i="20"/>
  <c r="L57" i="20"/>
  <c r="L58" i="20"/>
  <c r="L59" i="20"/>
  <c r="L4" i="18"/>
  <c r="L5" i="18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4" i="17"/>
  <c r="L5" i="17"/>
  <c r="L6" i="17"/>
  <c r="L7" i="17"/>
  <c r="L8" i="17"/>
  <c r="L9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L39" i="17"/>
  <c r="L40" i="17"/>
  <c r="L41" i="17"/>
  <c r="L42" i="17"/>
  <c r="L43" i="17"/>
  <c r="L44" i="17"/>
  <c r="L45" i="17"/>
  <c r="L46" i="17"/>
  <c r="L47" i="17"/>
  <c r="L48" i="17"/>
  <c r="L49" i="17"/>
  <c r="L50" i="17"/>
  <c r="L51" i="17"/>
  <c r="L52" i="17"/>
  <c r="L53" i="17"/>
  <c r="L54" i="17"/>
  <c r="L55" i="17"/>
  <c r="L56" i="17"/>
  <c r="L57" i="17"/>
  <c r="L58" i="17"/>
  <c r="L59" i="17"/>
  <c r="L60" i="17"/>
  <c r="L61" i="17"/>
  <c r="L62" i="17"/>
  <c r="L63" i="17"/>
  <c r="L64" i="17"/>
  <c r="L65" i="17"/>
  <c r="L66" i="17"/>
  <c r="L67" i="17"/>
  <c r="L68" i="17"/>
  <c r="L69" i="17"/>
  <c r="L70" i="17"/>
  <c r="L71" i="17"/>
  <c r="L72" i="17"/>
  <c r="L73" i="17"/>
  <c r="L74" i="17"/>
  <c r="L75" i="17"/>
  <c r="L76" i="17"/>
  <c r="L77" i="17"/>
  <c r="L78" i="17"/>
  <c r="L79" i="17"/>
  <c r="L80" i="17"/>
  <c r="L81" i="17"/>
  <c r="L82" i="17"/>
  <c r="L83" i="17"/>
  <c r="L84" i="17"/>
  <c r="L85" i="17"/>
  <c r="L86" i="17"/>
  <c r="L87" i="17"/>
  <c r="L88" i="17"/>
  <c r="L89" i="17"/>
  <c r="L90" i="17"/>
  <c r="L91" i="17"/>
  <c r="L92" i="17"/>
  <c r="L93" i="17"/>
  <c r="L4" i="19"/>
  <c r="L5" i="19"/>
  <c r="L6" i="19"/>
  <c r="L7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21" i="19"/>
  <c r="L22" i="19"/>
  <c r="L23" i="19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41" i="19"/>
  <c r="L42" i="19"/>
  <c r="L43" i="19"/>
  <c r="L44" i="19"/>
  <c r="L45" i="19"/>
  <c r="L46" i="19"/>
  <c r="L47" i="19"/>
  <c r="L48" i="19"/>
  <c r="L49" i="19"/>
  <c r="L50" i="19"/>
  <c r="L51" i="19"/>
  <c r="L52" i="19"/>
  <c r="L53" i="19"/>
  <c r="L54" i="19"/>
  <c r="L55" i="19"/>
  <c r="L56" i="19"/>
  <c r="L57" i="19"/>
  <c r="L58" i="19"/>
  <c r="L59" i="19"/>
  <c r="L60" i="19"/>
  <c r="L61" i="19"/>
  <c r="L62" i="19"/>
  <c r="L63" i="19"/>
  <c r="L64" i="19"/>
  <c r="L65" i="19"/>
  <c r="L66" i="19"/>
  <c r="L67" i="19"/>
  <c r="L68" i="19"/>
  <c r="L69" i="19"/>
  <c r="L70" i="19"/>
  <c r="L71" i="19"/>
  <c r="L72" i="19"/>
  <c r="L73" i="19"/>
  <c r="L74" i="19"/>
  <c r="L75" i="19"/>
  <c r="L76" i="19"/>
  <c r="L77" i="19"/>
  <c r="L78" i="19"/>
  <c r="L79" i="19"/>
  <c r="L80" i="19"/>
  <c r="L81" i="19"/>
  <c r="L82" i="19"/>
  <c r="L83" i="19"/>
  <c r="L84" i="19"/>
  <c r="L85" i="19"/>
  <c r="L86" i="19"/>
  <c r="L87" i="19"/>
  <c r="L88" i="19"/>
  <c r="L89" i="19"/>
  <c r="L90" i="19"/>
  <c r="L91" i="19"/>
  <c r="L92" i="19"/>
  <c r="L93" i="19"/>
  <c r="L94" i="19"/>
  <c r="L95" i="19"/>
  <c r="L96" i="19"/>
  <c r="L97" i="19"/>
  <c r="L98" i="19"/>
  <c r="L99" i="19"/>
  <c r="L100" i="19"/>
  <c r="L101" i="19"/>
  <c r="L102" i="19"/>
  <c r="L103" i="19"/>
  <c r="L104" i="19"/>
  <c r="L105" i="19"/>
  <c r="L106" i="19"/>
  <c r="L107" i="19"/>
  <c r="L108" i="19"/>
  <c r="L109" i="19"/>
  <c r="L110" i="19"/>
  <c r="L111" i="19"/>
  <c r="L112" i="19"/>
  <c r="L113" i="19"/>
  <c r="L114" i="19"/>
  <c r="L115" i="19"/>
  <c r="L116" i="19"/>
  <c r="L117" i="19"/>
  <c r="L118" i="19"/>
  <c r="L119" i="19"/>
  <c r="L120" i="19"/>
  <c r="L121" i="19"/>
  <c r="B2" i="35"/>
  <c r="J2" i="35"/>
  <c r="L2" i="35"/>
  <c r="V2" i="35"/>
  <c r="Y2" i="35"/>
  <c r="AC2" i="35"/>
  <c r="AD2" i="35"/>
  <c r="AE2" i="35"/>
  <c r="AF2" i="35"/>
  <c r="AG2" i="35"/>
  <c r="AH2" i="35"/>
  <c r="AI2" i="35"/>
  <c r="AJ2" i="35"/>
  <c r="AK2" i="35"/>
  <c r="AL2" i="35"/>
  <c r="AM2" i="35"/>
  <c r="AN2" i="35"/>
  <c r="AS2" i="35"/>
  <c r="AX2" i="35"/>
  <c r="BC2" i="35"/>
  <c r="BH2" i="35"/>
  <c r="BJ2" i="35"/>
  <c r="BK2" i="35"/>
  <c r="BL2" i="35"/>
  <c r="BJ3" i="35"/>
  <c r="BK3" i="35"/>
  <c r="BM3" i="35"/>
  <c r="BM2" i="35"/>
  <c r="BN2" i="35"/>
  <c r="BO2" i="35"/>
  <c r="BQ2" i="35"/>
  <c r="BP2" i="35"/>
  <c r="BT2" i="35"/>
  <c r="BY2" i="35"/>
  <c r="CD2" i="35"/>
  <c r="CC2" i="35"/>
  <c r="CE2" i="35"/>
  <c r="CG2" i="35"/>
  <c r="CI2" i="35"/>
  <c r="B3" i="35"/>
  <c r="J3" i="35"/>
  <c r="L3" i="35"/>
  <c r="V3" i="35"/>
  <c r="Y3" i="35"/>
  <c r="AC3" i="35"/>
  <c r="AD3" i="35"/>
  <c r="AE3" i="35"/>
  <c r="AF3" i="35"/>
  <c r="AG3" i="35"/>
  <c r="AH3" i="35"/>
  <c r="AI3" i="35"/>
  <c r="AJ3" i="35"/>
  <c r="AK3" i="35"/>
  <c r="AL3" i="35"/>
  <c r="AM3" i="35"/>
  <c r="AN3" i="35"/>
  <c r="AS3" i="35"/>
  <c r="AX3" i="35"/>
  <c r="BC3" i="35"/>
  <c r="BH3" i="35"/>
  <c r="BL3" i="35"/>
  <c r="BN3" i="35"/>
  <c r="BO3" i="35"/>
  <c r="BP3" i="35"/>
  <c r="BQ3" i="35"/>
  <c r="BT3" i="35"/>
  <c r="BY3" i="35"/>
  <c r="B4" i="35"/>
  <c r="J4" i="35"/>
  <c r="L4" i="35"/>
  <c r="Y4" i="35"/>
  <c r="AC4" i="35"/>
  <c r="AD4" i="35"/>
  <c r="AE4" i="35"/>
  <c r="AF4" i="35"/>
  <c r="AG4" i="35"/>
  <c r="AH4" i="35"/>
  <c r="AI4" i="35"/>
  <c r="AJ4" i="35"/>
  <c r="AK4" i="35"/>
  <c r="AL4" i="35"/>
  <c r="AM4" i="35"/>
  <c r="AN4" i="35"/>
  <c r="AS4" i="35"/>
  <c r="AX4" i="35"/>
  <c r="BC4" i="35"/>
  <c r="BH4" i="35"/>
  <c r="BJ4" i="35"/>
  <c r="BK4" i="35"/>
  <c r="BL4" i="35"/>
  <c r="BM4" i="35"/>
  <c r="BN4" i="35"/>
  <c r="BO4" i="35"/>
  <c r="BP4" i="35"/>
  <c r="BQ4" i="35"/>
  <c r="BT4" i="35"/>
  <c r="BY4" i="35"/>
  <c r="B5" i="35"/>
  <c r="J5" i="35"/>
  <c r="L5" i="35"/>
  <c r="Y5" i="35"/>
  <c r="AC5" i="35"/>
  <c r="AD5" i="35"/>
  <c r="AE5" i="35"/>
  <c r="AF5" i="35"/>
  <c r="AG5" i="35"/>
  <c r="AH5" i="35"/>
  <c r="AI5" i="35"/>
  <c r="AJ5" i="35"/>
  <c r="AK5" i="35"/>
  <c r="AL5" i="35"/>
  <c r="AM5" i="35"/>
  <c r="AN5" i="35"/>
  <c r="AS5" i="35"/>
  <c r="AX5" i="35"/>
  <c r="BC5" i="35"/>
  <c r="BH5" i="35"/>
  <c r="BJ5" i="35"/>
  <c r="BK5" i="35"/>
  <c r="BL5" i="35"/>
  <c r="BM5" i="35"/>
  <c r="BN5" i="35"/>
  <c r="BO5" i="35"/>
  <c r="BP5" i="35"/>
  <c r="BQ5" i="35"/>
  <c r="BT5" i="35"/>
  <c r="BW5" i="35"/>
  <c r="BY5" i="35"/>
  <c r="B6" i="35"/>
  <c r="J6" i="35"/>
  <c r="L6" i="35"/>
  <c r="Y6" i="35"/>
  <c r="AC6" i="35"/>
  <c r="AD6" i="35"/>
  <c r="AE6" i="35"/>
  <c r="AF6" i="35"/>
  <c r="AG6" i="35"/>
  <c r="AH6" i="35"/>
  <c r="AI6" i="35"/>
  <c r="AJ6" i="35"/>
  <c r="AK6" i="35"/>
  <c r="AL6" i="35"/>
  <c r="AM6" i="35"/>
  <c r="AN6" i="35"/>
  <c r="AS6" i="35"/>
  <c r="AX6" i="35"/>
  <c r="BC6" i="35"/>
  <c r="BH6" i="35"/>
  <c r="BJ6" i="35"/>
  <c r="BK6" i="35"/>
  <c r="BL6" i="35"/>
  <c r="BM6" i="35"/>
  <c r="BN6" i="35"/>
  <c r="BO6" i="35"/>
  <c r="BP6" i="35"/>
  <c r="BQ6" i="35"/>
  <c r="BT6" i="35"/>
  <c r="B7" i="35"/>
  <c r="J7" i="35"/>
  <c r="L7" i="35"/>
  <c r="Y7" i="35"/>
  <c r="AC7" i="35"/>
  <c r="AD7" i="35"/>
  <c r="AE7" i="35"/>
  <c r="AF7" i="35"/>
  <c r="AG7" i="35"/>
  <c r="AH7" i="35"/>
  <c r="AI7" i="35"/>
  <c r="AJ7" i="35"/>
  <c r="AK7" i="35"/>
  <c r="AL7" i="35"/>
  <c r="AM7" i="35"/>
  <c r="AN7" i="35"/>
  <c r="AS7" i="35"/>
  <c r="AX7" i="35"/>
  <c r="BC7" i="35"/>
  <c r="BH7" i="35"/>
  <c r="BJ7" i="35"/>
  <c r="BK7" i="35"/>
  <c r="BL7" i="35"/>
  <c r="BM7" i="35"/>
  <c r="BN7" i="35"/>
  <c r="BO7" i="35"/>
  <c r="BP7" i="35"/>
  <c r="BQ7" i="35"/>
  <c r="BT7" i="35"/>
  <c r="B8" i="35"/>
  <c r="J8" i="35"/>
  <c r="L8" i="35"/>
  <c r="Y8" i="35"/>
  <c r="AC8" i="35"/>
  <c r="AD8" i="35"/>
  <c r="AE8" i="35"/>
  <c r="AF8" i="35"/>
  <c r="AG8" i="35"/>
  <c r="AH8" i="35"/>
  <c r="AI8" i="35"/>
  <c r="AJ8" i="35"/>
  <c r="AK8" i="35"/>
  <c r="AL8" i="35"/>
  <c r="AM8" i="35"/>
  <c r="AN8" i="35"/>
  <c r="AS8" i="35"/>
  <c r="AX8" i="35"/>
  <c r="BC8" i="35"/>
  <c r="BH8" i="35"/>
  <c r="BJ8" i="35"/>
  <c r="BK8" i="35"/>
  <c r="BL8" i="35"/>
  <c r="BM8" i="35"/>
  <c r="BN8" i="35"/>
  <c r="BO8" i="35"/>
  <c r="BP8" i="35"/>
  <c r="BQ8" i="35"/>
  <c r="BT8" i="35"/>
  <c r="B9" i="35"/>
  <c r="J9" i="35"/>
  <c r="L9" i="35"/>
  <c r="Y9" i="35"/>
  <c r="AC9" i="35"/>
  <c r="AD9" i="35"/>
  <c r="AE9" i="35"/>
  <c r="AF9" i="35"/>
  <c r="AG9" i="35"/>
  <c r="AH9" i="35"/>
  <c r="AI9" i="35"/>
  <c r="AJ9" i="35"/>
  <c r="AK9" i="35"/>
  <c r="AL9" i="35"/>
  <c r="AM9" i="35"/>
  <c r="AN9" i="35"/>
  <c r="AS9" i="35"/>
  <c r="AX9" i="35"/>
  <c r="BC9" i="35"/>
  <c r="BH9" i="35"/>
  <c r="BJ9" i="35"/>
  <c r="BK9" i="35"/>
  <c r="BL9" i="35"/>
  <c r="BM9" i="35"/>
  <c r="BN9" i="35"/>
  <c r="BO9" i="35"/>
  <c r="BP9" i="35"/>
  <c r="BQ9" i="35"/>
  <c r="BT9" i="35"/>
  <c r="B10" i="35"/>
  <c r="J10" i="35"/>
  <c r="L10" i="35"/>
  <c r="Y10" i="35"/>
  <c r="AC10" i="35"/>
  <c r="AD10" i="35"/>
  <c r="AE10" i="35"/>
  <c r="AF10" i="35"/>
  <c r="AG10" i="35"/>
  <c r="AH10" i="35"/>
  <c r="AI10" i="35"/>
  <c r="AJ10" i="35"/>
  <c r="AK10" i="35"/>
  <c r="AL10" i="35"/>
  <c r="AM10" i="35"/>
  <c r="AN10" i="35"/>
  <c r="AS10" i="35"/>
  <c r="AX10" i="35"/>
  <c r="BC10" i="35"/>
  <c r="BH10" i="35"/>
  <c r="BJ10" i="35"/>
  <c r="BK10" i="35"/>
  <c r="BL10" i="35"/>
  <c r="BM10" i="35"/>
  <c r="BN10" i="35"/>
  <c r="BO10" i="35"/>
  <c r="BP10" i="35"/>
  <c r="BQ10" i="35"/>
  <c r="BT10" i="35"/>
  <c r="B11" i="35"/>
  <c r="J11" i="35"/>
  <c r="L11" i="35"/>
  <c r="Y11" i="35"/>
  <c r="AC11" i="35"/>
  <c r="AD11" i="35"/>
  <c r="AE11" i="35"/>
  <c r="AF11" i="35"/>
  <c r="AG11" i="35"/>
  <c r="AH11" i="35"/>
  <c r="AI11" i="35"/>
  <c r="AJ11" i="35"/>
  <c r="AK11" i="35"/>
  <c r="AL11" i="35"/>
  <c r="AM11" i="35"/>
  <c r="AN11" i="35"/>
  <c r="AS11" i="35"/>
  <c r="AX11" i="35"/>
  <c r="BC11" i="35"/>
  <c r="BH11" i="35"/>
  <c r="BJ11" i="35"/>
  <c r="BK11" i="35"/>
  <c r="BL11" i="35"/>
  <c r="BM11" i="35"/>
  <c r="BN11" i="35"/>
  <c r="BO11" i="35"/>
  <c r="BP11" i="35"/>
  <c r="BQ11" i="35"/>
  <c r="BT11" i="35"/>
  <c r="B12" i="35"/>
  <c r="J12" i="35"/>
  <c r="L12" i="35"/>
  <c r="Y12" i="35"/>
  <c r="AC12" i="35"/>
  <c r="AD12" i="35"/>
  <c r="AE12" i="35"/>
  <c r="AF12" i="35"/>
  <c r="AG12" i="35"/>
  <c r="AH12" i="35"/>
  <c r="AI12" i="35"/>
  <c r="AJ12" i="35"/>
  <c r="AK12" i="35"/>
  <c r="AL12" i="35"/>
  <c r="AM12" i="35"/>
  <c r="AN12" i="35"/>
  <c r="AS12" i="35"/>
  <c r="AX12" i="35"/>
  <c r="BC12" i="35"/>
  <c r="BH12" i="35"/>
  <c r="BJ12" i="35"/>
  <c r="BK12" i="35"/>
  <c r="BL12" i="35"/>
  <c r="BM12" i="35"/>
  <c r="BN12" i="35"/>
  <c r="BO12" i="35"/>
  <c r="BP12" i="35"/>
  <c r="BQ12" i="35"/>
  <c r="BT12" i="35"/>
  <c r="B13" i="35"/>
  <c r="J13" i="35"/>
  <c r="L13" i="35"/>
  <c r="Y13" i="35"/>
  <c r="AC13" i="35"/>
  <c r="AD13" i="35"/>
  <c r="AE13" i="35"/>
  <c r="AF13" i="35"/>
  <c r="AG13" i="35"/>
  <c r="AH13" i="35"/>
  <c r="AI13" i="35"/>
  <c r="AJ13" i="35"/>
  <c r="AK13" i="35"/>
  <c r="AL13" i="35"/>
  <c r="AM13" i="35"/>
  <c r="AN13" i="35"/>
  <c r="AS13" i="35"/>
  <c r="AX13" i="35"/>
  <c r="BC13" i="35"/>
  <c r="BH13" i="35"/>
  <c r="BJ13" i="35"/>
  <c r="BK13" i="35"/>
  <c r="BL13" i="35"/>
  <c r="BM13" i="35"/>
  <c r="BN13" i="35"/>
  <c r="BO13" i="35"/>
  <c r="BP13" i="35"/>
  <c r="BQ13" i="35"/>
  <c r="BT13" i="35"/>
  <c r="B14" i="35"/>
  <c r="J14" i="35"/>
  <c r="L14" i="35"/>
  <c r="Y14" i="35"/>
  <c r="AC14" i="35"/>
  <c r="AD14" i="35"/>
  <c r="AE14" i="35"/>
  <c r="AF14" i="35"/>
  <c r="AG14" i="35"/>
  <c r="AH14" i="35"/>
  <c r="AI14" i="35"/>
  <c r="AJ14" i="35"/>
  <c r="AK14" i="35"/>
  <c r="AL14" i="35"/>
  <c r="AM14" i="35"/>
  <c r="AN14" i="35"/>
  <c r="AS14" i="35"/>
  <c r="AX14" i="35"/>
  <c r="BC14" i="35"/>
  <c r="BH14" i="35"/>
  <c r="BJ14" i="35"/>
  <c r="BK14" i="35"/>
  <c r="BL14" i="35"/>
  <c r="BM14" i="35"/>
  <c r="BN14" i="35"/>
  <c r="BO14" i="35"/>
  <c r="BP14" i="35"/>
  <c r="BQ14" i="35"/>
  <c r="BT14" i="35"/>
  <c r="B15" i="35"/>
  <c r="J15" i="35"/>
  <c r="L15" i="35"/>
  <c r="Y15" i="35"/>
  <c r="AC15" i="35"/>
  <c r="AD15" i="35"/>
  <c r="AE15" i="35"/>
  <c r="AF15" i="35"/>
  <c r="AG15" i="35"/>
  <c r="AH15" i="35"/>
  <c r="AI15" i="35"/>
  <c r="AJ15" i="35"/>
  <c r="AK15" i="35"/>
  <c r="AL15" i="35"/>
  <c r="AM15" i="35"/>
  <c r="AN15" i="35"/>
  <c r="AS15" i="35"/>
  <c r="AX15" i="35"/>
  <c r="BC15" i="35"/>
  <c r="BH15" i="35"/>
  <c r="BJ15" i="35"/>
  <c r="BK15" i="35"/>
  <c r="BL15" i="35"/>
  <c r="BM15" i="35"/>
  <c r="BN15" i="35"/>
  <c r="BO15" i="35"/>
  <c r="BP15" i="35"/>
  <c r="BQ15" i="35"/>
  <c r="B16" i="35"/>
  <c r="J16" i="35"/>
  <c r="L16" i="35"/>
  <c r="Y16" i="35"/>
  <c r="AC16" i="35"/>
  <c r="AD16" i="35"/>
  <c r="AE16" i="35"/>
  <c r="AF16" i="35"/>
  <c r="AG16" i="35"/>
  <c r="AH16" i="35"/>
  <c r="AI16" i="35"/>
  <c r="AJ16" i="35"/>
  <c r="AK16" i="35"/>
  <c r="AL16" i="35"/>
  <c r="AM16" i="35"/>
  <c r="AN16" i="35"/>
  <c r="AS16" i="35"/>
  <c r="AX16" i="35"/>
  <c r="BC16" i="35"/>
  <c r="BH16" i="35"/>
  <c r="BJ16" i="35"/>
  <c r="BK16" i="35"/>
  <c r="BL16" i="35"/>
  <c r="BM16" i="35"/>
  <c r="BN16" i="35"/>
  <c r="BO16" i="35"/>
  <c r="BP16" i="35"/>
  <c r="BQ16" i="35"/>
  <c r="B17" i="35"/>
  <c r="J17" i="35"/>
  <c r="L17" i="35"/>
  <c r="Y17" i="35"/>
  <c r="AC17" i="35"/>
  <c r="AD17" i="35"/>
  <c r="AE17" i="35"/>
  <c r="AF17" i="35"/>
  <c r="AG17" i="35"/>
  <c r="AH17" i="35"/>
  <c r="AI17" i="35"/>
  <c r="AJ17" i="35"/>
  <c r="AK17" i="35"/>
  <c r="AL17" i="35"/>
  <c r="AM17" i="35"/>
  <c r="AN17" i="35"/>
  <c r="AS17" i="35"/>
  <c r="AX17" i="35"/>
  <c r="BC17" i="35"/>
  <c r="BH17" i="35"/>
  <c r="BJ17" i="35"/>
  <c r="BK17" i="35"/>
  <c r="BL17" i="35"/>
  <c r="BM17" i="35"/>
  <c r="BN17" i="35"/>
  <c r="BO17" i="35"/>
  <c r="BP17" i="35"/>
  <c r="BQ17" i="35"/>
  <c r="B18" i="35"/>
  <c r="J18" i="35"/>
  <c r="L18" i="35"/>
  <c r="Y18" i="35"/>
  <c r="AC18" i="35"/>
  <c r="AD18" i="35"/>
  <c r="AE18" i="35"/>
  <c r="AF18" i="35"/>
  <c r="AG18" i="35"/>
  <c r="AH18" i="35"/>
  <c r="AI18" i="35"/>
  <c r="AJ18" i="35"/>
  <c r="AK18" i="35"/>
  <c r="AL18" i="35"/>
  <c r="AM18" i="35"/>
  <c r="AN18" i="35"/>
  <c r="AS18" i="35"/>
  <c r="AX18" i="35"/>
  <c r="BC18" i="35"/>
  <c r="BH18" i="35"/>
  <c r="BJ18" i="35"/>
  <c r="BK18" i="35"/>
  <c r="BL18" i="35"/>
  <c r="BM18" i="35"/>
  <c r="BN18" i="35"/>
  <c r="BO18" i="35"/>
  <c r="BP18" i="35"/>
  <c r="BQ18" i="35"/>
  <c r="B19" i="35"/>
  <c r="J19" i="35"/>
  <c r="L19" i="35"/>
  <c r="Y19" i="35"/>
  <c r="AC19" i="35"/>
  <c r="AD19" i="35"/>
  <c r="AE19" i="35"/>
  <c r="AF19" i="35"/>
  <c r="AG19" i="35"/>
  <c r="AH19" i="35"/>
  <c r="AI19" i="35"/>
  <c r="AJ19" i="35"/>
  <c r="AK19" i="35"/>
  <c r="AL19" i="35"/>
  <c r="AM19" i="35"/>
  <c r="AN19" i="35"/>
  <c r="AS19" i="35"/>
  <c r="AX19" i="35"/>
  <c r="BC19" i="35"/>
  <c r="BH19" i="35"/>
  <c r="BJ19" i="35"/>
  <c r="BK19" i="35"/>
  <c r="BL19" i="35"/>
  <c r="BM19" i="35"/>
  <c r="BN19" i="35"/>
  <c r="BO19" i="35"/>
  <c r="BP19" i="35"/>
  <c r="BQ19" i="35"/>
  <c r="B20" i="35"/>
  <c r="J20" i="35"/>
  <c r="L20" i="35"/>
  <c r="Y20" i="35"/>
  <c r="AC20" i="35"/>
  <c r="AD20" i="35"/>
  <c r="AE20" i="35"/>
  <c r="AF20" i="35"/>
  <c r="AG20" i="35"/>
  <c r="AH20" i="35"/>
  <c r="AI20" i="35"/>
  <c r="AJ20" i="35"/>
  <c r="AK20" i="35"/>
  <c r="AL20" i="35"/>
  <c r="AM20" i="35"/>
  <c r="AN20" i="35"/>
  <c r="AS20" i="35"/>
  <c r="AX20" i="35"/>
  <c r="BC20" i="35"/>
  <c r="BH20" i="35"/>
  <c r="BJ20" i="35"/>
  <c r="BK20" i="35"/>
  <c r="BL20" i="35"/>
  <c r="BM20" i="35"/>
  <c r="BN20" i="35"/>
  <c r="BO20" i="35"/>
  <c r="BP20" i="35"/>
  <c r="BQ20" i="35"/>
  <c r="B21" i="35"/>
  <c r="J21" i="35"/>
  <c r="L21" i="35"/>
  <c r="AC21" i="35"/>
  <c r="AD21" i="35"/>
  <c r="AE21" i="35"/>
  <c r="AF21" i="35"/>
  <c r="AG21" i="35"/>
  <c r="AH21" i="35"/>
  <c r="AI21" i="35"/>
  <c r="AJ21" i="35"/>
  <c r="AK21" i="35"/>
  <c r="AL21" i="35"/>
  <c r="AM21" i="35"/>
  <c r="AN21" i="35"/>
  <c r="AS21" i="35"/>
  <c r="AX21" i="35"/>
  <c r="BC21" i="35"/>
  <c r="BH21" i="35"/>
  <c r="BJ21" i="35"/>
  <c r="BK21" i="35"/>
  <c r="BL21" i="35"/>
  <c r="BM21" i="35"/>
  <c r="BN21" i="35"/>
  <c r="BO21" i="35"/>
  <c r="BP21" i="35"/>
  <c r="BQ21" i="35"/>
  <c r="B22" i="35"/>
  <c r="J22" i="35"/>
  <c r="AC22" i="35"/>
  <c r="AD22" i="35"/>
  <c r="AE22" i="35"/>
  <c r="AF22" i="35"/>
  <c r="AG22" i="35"/>
  <c r="AH22" i="35"/>
  <c r="AI22" i="35"/>
  <c r="AJ22" i="35"/>
  <c r="AK22" i="35"/>
  <c r="AL22" i="35"/>
  <c r="AM22" i="35"/>
  <c r="AN22" i="35"/>
  <c r="AS22" i="35"/>
  <c r="AX22" i="35"/>
  <c r="BC22" i="35"/>
  <c r="BH22" i="35"/>
  <c r="BJ22" i="35"/>
  <c r="BK22" i="35"/>
  <c r="BL22" i="35"/>
  <c r="BM22" i="35"/>
  <c r="BN22" i="35"/>
  <c r="BO22" i="35"/>
  <c r="BP22" i="35"/>
  <c r="BQ22" i="35"/>
  <c r="B23" i="35"/>
  <c r="J23" i="35"/>
  <c r="L23" i="35"/>
  <c r="AC23" i="35"/>
  <c r="AD23" i="35"/>
  <c r="AE23" i="35"/>
  <c r="AF23" i="35"/>
  <c r="AG23" i="35"/>
  <c r="AH23" i="35"/>
  <c r="AI23" i="35"/>
  <c r="AJ23" i="35"/>
  <c r="AK23" i="35"/>
  <c r="AL23" i="35"/>
  <c r="AM23" i="35"/>
  <c r="AN23" i="35"/>
  <c r="AS23" i="35"/>
  <c r="AX23" i="35"/>
  <c r="BC23" i="35"/>
  <c r="BH23" i="35"/>
  <c r="BJ23" i="35"/>
  <c r="BK23" i="35"/>
  <c r="BL23" i="35"/>
  <c r="BM23" i="35"/>
  <c r="BN23" i="35"/>
  <c r="BO23" i="35"/>
  <c r="BP23" i="35"/>
  <c r="BQ23" i="35"/>
  <c r="B24" i="35"/>
  <c r="J24" i="35"/>
  <c r="L24" i="35"/>
  <c r="AC24" i="35"/>
  <c r="AD24" i="35"/>
  <c r="AE24" i="35"/>
  <c r="AF24" i="35"/>
  <c r="AG24" i="35"/>
  <c r="AH24" i="35"/>
  <c r="AI24" i="35"/>
  <c r="AJ24" i="35"/>
  <c r="AK24" i="35"/>
  <c r="AL24" i="35"/>
  <c r="AM24" i="35"/>
  <c r="AN24" i="35"/>
  <c r="AS24" i="35"/>
  <c r="AX24" i="35"/>
  <c r="BC24" i="35"/>
  <c r="BH24" i="35"/>
  <c r="BJ24" i="35"/>
  <c r="BK24" i="35"/>
  <c r="BL24" i="35"/>
  <c r="BM24" i="35"/>
  <c r="BN24" i="35"/>
  <c r="BO24" i="35"/>
  <c r="BP24" i="35"/>
  <c r="BQ24" i="35"/>
  <c r="B25" i="35"/>
  <c r="J25" i="35"/>
  <c r="L25" i="35"/>
  <c r="AC25" i="35"/>
  <c r="AD25" i="35"/>
  <c r="AE25" i="35"/>
  <c r="AF25" i="35"/>
  <c r="AG25" i="35"/>
  <c r="AH25" i="35"/>
  <c r="AI25" i="35"/>
  <c r="AJ25" i="35"/>
  <c r="AK25" i="35"/>
  <c r="AL25" i="35"/>
  <c r="AM25" i="35"/>
  <c r="AN25" i="35"/>
  <c r="AS25" i="35"/>
  <c r="AX25" i="35"/>
  <c r="BC25" i="35"/>
  <c r="BH25" i="35"/>
  <c r="BJ25" i="35"/>
  <c r="BK25" i="35"/>
  <c r="BL25" i="35"/>
  <c r="BM25" i="35"/>
  <c r="BN25" i="35"/>
  <c r="BO25" i="35"/>
  <c r="BP25" i="35"/>
  <c r="BQ25" i="35"/>
  <c r="B26" i="35"/>
  <c r="J26" i="35"/>
  <c r="L26" i="35"/>
  <c r="AC26" i="35"/>
  <c r="AD26" i="35"/>
  <c r="AE26" i="35"/>
  <c r="AF26" i="35"/>
  <c r="AG26" i="35"/>
  <c r="AH26" i="35"/>
  <c r="AI26" i="35"/>
  <c r="AJ26" i="35"/>
  <c r="AK26" i="35"/>
  <c r="AL26" i="35"/>
  <c r="AM26" i="35"/>
  <c r="AN26" i="35"/>
  <c r="AS26" i="35"/>
  <c r="AX26" i="35"/>
  <c r="BC26" i="35"/>
  <c r="BH26" i="35"/>
  <c r="BJ26" i="35"/>
  <c r="BK26" i="35"/>
  <c r="BL26" i="35"/>
  <c r="BM26" i="35"/>
  <c r="BN26" i="35"/>
  <c r="BO26" i="35"/>
  <c r="BP26" i="35"/>
  <c r="B27" i="35"/>
  <c r="J27" i="35"/>
  <c r="AC27" i="35"/>
  <c r="AD27" i="35"/>
  <c r="AE27" i="35"/>
  <c r="AF27" i="35"/>
  <c r="AG27" i="35"/>
  <c r="AH27" i="35"/>
  <c r="AI27" i="35"/>
  <c r="AJ27" i="35"/>
  <c r="AK27" i="35"/>
  <c r="AL27" i="35"/>
  <c r="AM27" i="35"/>
  <c r="AN27" i="35"/>
  <c r="AS27" i="35"/>
  <c r="AX27" i="35"/>
  <c r="BC27" i="35"/>
  <c r="BH27" i="35"/>
  <c r="BJ27" i="35"/>
  <c r="BK27" i="35"/>
  <c r="BL27" i="35"/>
  <c r="BM27" i="35"/>
  <c r="BN27" i="35"/>
  <c r="BO27" i="35"/>
  <c r="BP27" i="35"/>
  <c r="B28" i="35"/>
  <c r="J28" i="35"/>
  <c r="L28" i="35"/>
  <c r="AC28" i="35"/>
  <c r="AD28" i="35"/>
  <c r="AE28" i="35"/>
  <c r="AF28" i="35"/>
  <c r="AG28" i="35"/>
  <c r="AH28" i="35"/>
  <c r="AI28" i="35"/>
  <c r="AJ28" i="35"/>
  <c r="AK28" i="35"/>
  <c r="AL28" i="35"/>
  <c r="AM28" i="35"/>
  <c r="AN28" i="35"/>
  <c r="AS28" i="35"/>
  <c r="AX28" i="35"/>
  <c r="BC28" i="35"/>
  <c r="BH28" i="35"/>
  <c r="BJ28" i="35"/>
  <c r="BK28" i="35"/>
  <c r="BL28" i="35"/>
  <c r="BM28" i="35"/>
  <c r="BN28" i="35"/>
  <c r="BO28" i="35"/>
  <c r="BP28" i="35"/>
  <c r="B29" i="35"/>
  <c r="J29" i="35"/>
  <c r="L29" i="35"/>
  <c r="AC29" i="35"/>
  <c r="AD29" i="35"/>
  <c r="AE29" i="35"/>
  <c r="AF29" i="35"/>
  <c r="AG29" i="35"/>
  <c r="AH29" i="35"/>
  <c r="AI29" i="35"/>
  <c r="AJ29" i="35"/>
  <c r="AK29" i="35"/>
  <c r="AL29" i="35"/>
  <c r="AM29" i="35"/>
  <c r="AN29" i="35"/>
  <c r="AS29" i="35"/>
  <c r="AX29" i="35"/>
  <c r="BC29" i="35"/>
  <c r="BH29" i="35"/>
  <c r="BJ29" i="35"/>
  <c r="BK29" i="35"/>
  <c r="BL29" i="35"/>
  <c r="BM29" i="35"/>
  <c r="BN29" i="35"/>
  <c r="BO29" i="35"/>
  <c r="BP29" i="35"/>
  <c r="B30" i="35"/>
  <c r="J30" i="35"/>
  <c r="L30" i="35"/>
  <c r="AC30" i="35"/>
  <c r="AD30" i="35"/>
  <c r="AE30" i="35"/>
  <c r="AF30" i="35"/>
  <c r="AG30" i="35"/>
  <c r="AH30" i="35"/>
  <c r="AI30" i="35"/>
  <c r="AJ30" i="35"/>
  <c r="AK30" i="35"/>
  <c r="AL30" i="35"/>
  <c r="AM30" i="35"/>
  <c r="AN30" i="35"/>
  <c r="AS30" i="35"/>
  <c r="AX30" i="35"/>
  <c r="BC30" i="35"/>
  <c r="BH30" i="35"/>
  <c r="BJ30" i="35"/>
  <c r="BK30" i="35"/>
  <c r="BL30" i="35"/>
  <c r="BM30" i="35"/>
  <c r="BN30" i="35"/>
  <c r="BO30" i="35"/>
  <c r="BP30" i="35"/>
  <c r="B31" i="35"/>
  <c r="J31" i="35"/>
  <c r="L31" i="35"/>
  <c r="AC31" i="35"/>
  <c r="AD31" i="35"/>
  <c r="AE31" i="35"/>
  <c r="AF31" i="35"/>
  <c r="AG31" i="35"/>
  <c r="AH31" i="35"/>
  <c r="AI31" i="35"/>
  <c r="AJ31" i="35"/>
  <c r="AK31" i="35"/>
  <c r="AL31" i="35"/>
  <c r="AM31" i="35"/>
  <c r="AN31" i="35"/>
  <c r="AS31" i="35"/>
  <c r="AX31" i="35"/>
  <c r="BC31" i="35"/>
  <c r="BH31" i="35"/>
  <c r="BJ31" i="35"/>
  <c r="BK31" i="35"/>
  <c r="BL31" i="35"/>
  <c r="BM31" i="35"/>
  <c r="BN31" i="35"/>
  <c r="BO31" i="35"/>
  <c r="BP31" i="35"/>
  <c r="B32" i="35"/>
  <c r="J32" i="35"/>
  <c r="L32" i="35"/>
  <c r="AC32" i="35"/>
  <c r="AD32" i="35"/>
  <c r="AE32" i="35"/>
  <c r="AF32" i="35"/>
  <c r="AG32" i="35"/>
  <c r="AH32" i="35"/>
  <c r="AI32" i="35"/>
  <c r="AJ32" i="35"/>
  <c r="AK32" i="35"/>
  <c r="AL32" i="35"/>
  <c r="AM32" i="35"/>
  <c r="AN32" i="35"/>
  <c r="AS32" i="35"/>
  <c r="AX32" i="35"/>
  <c r="BC32" i="35"/>
  <c r="BH32" i="35"/>
  <c r="BJ32" i="35"/>
  <c r="BK32" i="35"/>
  <c r="BL32" i="35"/>
  <c r="BM32" i="35"/>
  <c r="BN32" i="35"/>
  <c r="BO32" i="35"/>
  <c r="BP32" i="35"/>
  <c r="B33" i="35"/>
  <c r="J33" i="35"/>
  <c r="L33" i="35"/>
  <c r="AC33" i="35"/>
  <c r="AD33" i="35"/>
  <c r="AE33" i="35"/>
  <c r="AF33" i="35"/>
  <c r="AG33" i="35"/>
  <c r="AH33" i="35"/>
  <c r="AI33" i="35"/>
  <c r="AJ33" i="35"/>
  <c r="AK33" i="35"/>
  <c r="AL33" i="35"/>
  <c r="AM33" i="35"/>
  <c r="AN33" i="35"/>
  <c r="AS33" i="35"/>
  <c r="AX33" i="35"/>
  <c r="BC33" i="35"/>
  <c r="BH33" i="35"/>
  <c r="BJ33" i="35"/>
  <c r="BK33" i="35"/>
  <c r="BL33" i="35"/>
  <c r="BM33" i="35"/>
  <c r="BN33" i="35"/>
  <c r="BO33" i="35"/>
  <c r="BP33" i="35"/>
  <c r="B34" i="35"/>
  <c r="J34" i="35"/>
  <c r="L34" i="35"/>
  <c r="AC34" i="35"/>
  <c r="AD34" i="35"/>
  <c r="AE34" i="35"/>
  <c r="AF34" i="35"/>
  <c r="AG34" i="35"/>
  <c r="AH34" i="35"/>
  <c r="AI34" i="35"/>
  <c r="AJ34" i="35"/>
  <c r="AK34" i="35"/>
  <c r="AL34" i="35"/>
  <c r="AM34" i="35"/>
  <c r="AN34" i="35"/>
  <c r="AS34" i="35"/>
  <c r="AX34" i="35"/>
  <c r="BC34" i="35"/>
  <c r="BH34" i="35"/>
  <c r="BJ34" i="35"/>
  <c r="BK34" i="35"/>
  <c r="BL34" i="35"/>
  <c r="BM34" i="35"/>
  <c r="BN34" i="35"/>
  <c r="BO34" i="35"/>
  <c r="BP34" i="35"/>
  <c r="B35" i="35"/>
  <c r="J35" i="35"/>
  <c r="L35" i="35"/>
  <c r="AC35" i="35"/>
  <c r="AD35" i="35"/>
  <c r="AE35" i="35"/>
  <c r="AF35" i="35"/>
  <c r="AG35" i="35"/>
  <c r="AH35" i="35"/>
  <c r="AI35" i="35"/>
  <c r="AJ35" i="35"/>
  <c r="AK35" i="35"/>
  <c r="AL35" i="35"/>
  <c r="AM35" i="35"/>
  <c r="AN35" i="35"/>
  <c r="AS35" i="35"/>
  <c r="AX35" i="35"/>
  <c r="BC35" i="35"/>
  <c r="BH35" i="35"/>
  <c r="BJ35" i="35"/>
  <c r="BK35" i="35"/>
  <c r="BL35" i="35"/>
  <c r="BM35" i="35"/>
  <c r="BN35" i="35"/>
  <c r="BO35" i="35"/>
  <c r="BP35" i="35"/>
  <c r="B36" i="35"/>
  <c r="J36" i="35"/>
  <c r="L36" i="35"/>
  <c r="AC36" i="35"/>
  <c r="AD36" i="35"/>
  <c r="AE36" i="35"/>
  <c r="AF36" i="35"/>
  <c r="AG36" i="35"/>
  <c r="AH36" i="35"/>
  <c r="AI36" i="35"/>
  <c r="AJ36" i="35"/>
  <c r="AK36" i="35"/>
  <c r="AL36" i="35"/>
  <c r="AM36" i="35"/>
  <c r="AN36" i="35"/>
  <c r="AS36" i="35"/>
  <c r="AX36" i="35"/>
  <c r="BC36" i="35"/>
  <c r="BH36" i="35"/>
  <c r="BJ36" i="35"/>
  <c r="BK36" i="35"/>
  <c r="BL36" i="35"/>
  <c r="BM36" i="35"/>
  <c r="BN36" i="35"/>
  <c r="BO36" i="35"/>
  <c r="BP36" i="35"/>
  <c r="B37" i="35"/>
  <c r="J37" i="35"/>
  <c r="L37" i="35"/>
  <c r="L38" i="35"/>
  <c r="M37" i="35"/>
  <c r="N37" i="35"/>
  <c r="O37" i="35"/>
  <c r="P37" i="35"/>
  <c r="Q37" i="35"/>
  <c r="R37" i="35"/>
  <c r="S37" i="35"/>
  <c r="T37" i="35"/>
  <c r="U37" i="35"/>
  <c r="V37" i="35"/>
  <c r="W37" i="35"/>
  <c r="X37" i="35"/>
  <c r="Y37" i="35"/>
  <c r="Z37" i="35"/>
  <c r="AA37" i="35"/>
  <c r="AB37" i="35"/>
  <c r="AC37" i="35"/>
  <c r="AD37" i="35"/>
  <c r="AE37" i="35"/>
  <c r="AF37" i="35"/>
  <c r="AG37" i="35"/>
  <c r="AH37" i="35"/>
  <c r="AI37" i="35"/>
  <c r="AJ37" i="35"/>
  <c r="AK37" i="35"/>
  <c r="AL37" i="35"/>
  <c r="AM37" i="35"/>
  <c r="AN37" i="35"/>
  <c r="AS37" i="35"/>
  <c r="AX37" i="35"/>
  <c r="BC37" i="35"/>
  <c r="BH37" i="35"/>
  <c r="BJ37" i="35"/>
  <c r="BK37" i="35"/>
  <c r="BL37" i="35"/>
  <c r="BM37" i="35"/>
  <c r="BN37" i="35"/>
  <c r="BO37" i="35"/>
  <c r="BP37" i="35"/>
  <c r="B38" i="35"/>
  <c r="J38" i="35"/>
  <c r="AC38" i="35"/>
  <c r="AD38" i="35"/>
  <c r="AE38" i="35"/>
  <c r="AF38" i="35"/>
  <c r="AG38" i="35"/>
  <c r="AH38" i="35"/>
  <c r="AI38" i="35"/>
  <c r="AJ38" i="35"/>
  <c r="AK38" i="35"/>
  <c r="AL38" i="35"/>
  <c r="AM38" i="35"/>
  <c r="AN38" i="35"/>
  <c r="AS38" i="35"/>
  <c r="AX38" i="35"/>
  <c r="BC38" i="35"/>
  <c r="BH38" i="35"/>
  <c r="BJ38" i="35"/>
  <c r="BK38" i="35"/>
  <c r="BL38" i="35"/>
  <c r="BM38" i="35"/>
  <c r="BN38" i="35"/>
  <c r="BO38" i="35"/>
  <c r="BP38" i="35"/>
  <c r="AS39" i="35"/>
  <c r="AX39" i="35"/>
  <c r="BC39" i="35"/>
  <c r="BH39" i="35"/>
  <c r="BJ39" i="35"/>
  <c r="AS40" i="35"/>
  <c r="AX40" i="35"/>
  <c r="BC40" i="35"/>
  <c r="BH40" i="35"/>
  <c r="BJ40" i="35"/>
  <c r="AS41" i="35"/>
  <c r="AX41" i="35"/>
  <c r="BC41" i="35"/>
  <c r="BH41" i="35"/>
  <c r="BJ41" i="35"/>
  <c r="AS42" i="35"/>
  <c r="AX42" i="35"/>
  <c r="BC42" i="35"/>
  <c r="BH42" i="35"/>
  <c r="BJ42" i="35"/>
  <c r="AS43" i="35"/>
  <c r="AX43" i="35"/>
  <c r="BC43" i="35"/>
  <c r="BH43" i="35"/>
  <c r="BJ43" i="35"/>
  <c r="AS44" i="35"/>
  <c r="AX44" i="35"/>
  <c r="BC44" i="35"/>
  <c r="BH44" i="35"/>
  <c r="BJ44" i="35"/>
  <c r="AS45" i="35"/>
  <c r="AX45" i="35"/>
  <c r="BC45" i="35"/>
  <c r="BH45" i="35"/>
  <c r="BJ45" i="35"/>
  <c r="AS46" i="35"/>
  <c r="AX46" i="35"/>
  <c r="BC46" i="35"/>
  <c r="BH46" i="35"/>
  <c r="BJ46" i="35"/>
  <c r="AS47" i="35"/>
  <c r="AX47" i="35"/>
  <c r="BC47" i="35"/>
  <c r="BH47" i="35"/>
  <c r="BJ47" i="35"/>
  <c r="AS48" i="35"/>
  <c r="AX48" i="35"/>
  <c r="BC48" i="35"/>
  <c r="BH48" i="35"/>
  <c r="BJ48" i="35"/>
  <c r="AS49" i="35"/>
  <c r="AX49" i="35"/>
  <c r="BC49" i="35"/>
  <c r="BH49" i="35"/>
  <c r="BJ49" i="35"/>
  <c r="AS50" i="35"/>
  <c r="AX50" i="35"/>
  <c r="BH50" i="35"/>
  <c r="BJ50" i="35"/>
  <c r="AS51" i="35"/>
  <c r="AX51" i="35"/>
  <c r="BH51" i="35"/>
  <c r="BJ51" i="35"/>
  <c r="AS52" i="35"/>
  <c r="AX52" i="35"/>
  <c r="BH52" i="35"/>
  <c r="BJ52" i="35"/>
  <c r="AS53" i="35"/>
  <c r="AX53" i="35"/>
  <c r="BH53" i="35"/>
  <c r="BJ53" i="35"/>
  <c r="AS54" i="35"/>
  <c r="AX54" i="35"/>
  <c r="BH54" i="35"/>
  <c r="BJ54" i="35"/>
  <c r="AS55" i="35"/>
  <c r="AX55" i="35"/>
  <c r="BH55" i="35"/>
  <c r="BJ55" i="35"/>
  <c r="AS56" i="35"/>
  <c r="AX56" i="35"/>
  <c r="BH56" i="35"/>
  <c r="BJ56" i="35"/>
  <c r="AS57" i="35"/>
  <c r="AX57" i="35"/>
  <c r="BH57" i="35"/>
  <c r="BJ57" i="35"/>
  <c r="AS58" i="35"/>
  <c r="AX58" i="35"/>
  <c r="BH58" i="35"/>
  <c r="BJ58" i="35"/>
  <c r="AS59" i="35"/>
  <c r="BH59" i="35"/>
  <c r="BJ59" i="35"/>
  <c r="AS60" i="35"/>
  <c r="BH60" i="35"/>
  <c r="BJ60" i="35"/>
  <c r="AS61" i="35"/>
  <c r="BH61" i="35"/>
  <c r="BJ61" i="35"/>
  <c r="AS62" i="35"/>
  <c r="BH62" i="35"/>
  <c r="BJ62" i="35"/>
  <c r="AS63" i="35"/>
  <c r="BH63" i="35"/>
  <c r="BJ63" i="35"/>
  <c r="AS64" i="35"/>
  <c r="BH64" i="35"/>
  <c r="BJ64" i="35"/>
  <c r="AS65" i="35"/>
  <c r="BH65" i="35"/>
  <c r="BJ65" i="35"/>
  <c r="AS66" i="35"/>
  <c r="BH66" i="35"/>
  <c r="BJ66" i="35"/>
  <c r="AS67" i="35"/>
  <c r="BH67" i="35"/>
  <c r="BJ67" i="35"/>
  <c r="AS68" i="35"/>
  <c r="BH68" i="35"/>
  <c r="BJ68" i="35"/>
  <c r="AS69" i="35"/>
  <c r="BH69" i="35"/>
  <c r="BJ69" i="35"/>
  <c r="AS70" i="35"/>
  <c r="BH70" i="35"/>
  <c r="BJ70" i="35"/>
  <c r="AS71" i="35"/>
  <c r="BH71" i="35"/>
  <c r="BJ71" i="35"/>
  <c r="AS72" i="35"/>
  <c r="BH72" i="35"/>
  <c r="BJ72" i="35"/>
  <c r="AS73" i="35"/>
  <c r="BH73" i="35"/>
  <c r="BJ73" i="35"/>
  <c r="AS74" i="35"/>
  <c r="BH74" i="35"/>
  <c r="BJ74" i="35"/>
  <c r="AS75" i="35"/>
  <c r="BH75" i="35"/>
  <c r="BJ75" i="35"/>
  <c r="AS76" i="35"/>
  <c r="BH76" i="35"/>
  <c r="BJ76" i="35"/>
  <c r="AS77" i="35"/>
  <c r="BH77" i="35"/>
  <c r="BJ77" i="35"/>
  <c r="AS78" i="35"/>
  <c r="BH78" i="35"/>
  <c r="BJ78" i="35"/>
  <c r="AS79" i="35"/>
  <c r="BH79" i="35"/>
  <c r="BJ79" i="35"/>
  <c r="AS80" i="35"/>
  <c r="BH80" i="35"/>
  <c r="BJ80" i="35"/>
  <c r="AS81" i="35"/>
  <c r="BH81" i="35"/>
  <c r="BJ81" i="35"/>
  <c r="AS82" i="35"/>
  <c r="BH82" i="35"/>
  <c r="BJ82" i="35"/>
  <c r="AS83" i="35"/>
  <c r="BH83" i="35"/>
  <c r="BJ83" i="35"/>
  <c r="AS84" i="35"/>
  <c r="BH84" i="35"/>
  <c r="BJ84" i="35"/>
  <c r="AS85" i="35"/>
  <c r="BH85" i="35"/>
  <c r="BJ85" i="35"/>
  <c r="AS86" i="35"/>
  <c r="BH86" i="35"/>
  <c r="BJ86" i="35"/>
  <c r="AS87" i="35"/>
  <c r="BH87" i="35"/>
  <c r="BJ87" i="35"/>
  <c r="AS88" i="35"/>
  <c r="BH88" i="35"/>
  <c r="BJ88" i="35"/>
  <c r="AS89" i="35"/>
  <c r="BH89" i="35"/>
  <c r="BJ89" i="35"/>
  <c r="AS90" i="35"/>
  <c r="BH90" i="35"/>
  <c r="BJ90" i="35"/>
  <c r="AS91" i="35"/>
  <c r="AS92" i="35"/>
  <c r="AS93" i="35"/>
  <c r="AS94" i="35"/>
  <c r="AS95" i="35"/>
  <c r="AS96" i="35"/>
  <c r="AS97" i="35"/>
  <c r="AS98" i="35"/>
  <c r="AS99" i="35"/>
  <c r="AS100" i="35"/>
  <c r="AS101" i="35"/>
  <c r="AS102" i="35"/>
  <c r="AS103" i="35"/>
  <c r="AS104" i="35"/>
  <c r="AS105" i="35"/>
  <c r="AS106" i="35"/>
  <c r="AS107" i="35"/>
  <c r="AS108" i="35"/>
  <c r="AS109" i="35"/>
  <c r="AS110" i="35"/>
  <c r="AS111" i="35"/>
  <c r="AS112" i="35"/>
  <c r="AS113" i="35"/>
  <c r="AS114" i="35"/>
  <c r="AS115" i="35"/>
  <c r="AS116" i="35"/>
  <c r="AS117" i="35"/>
  <c r="AS118" i="35"/>
  <c r="AS119" i="35"/>
  <c r="AS120" i="35"/>
  <c r="AS121" i="35"/>
  <c r="AS122" i="35"/>
  <c r="AS123" i="35"/>
  <c r="AS124" i="35"/>
  <c r="AS125" i="35"/>
  <c r="AS126" i="35"/>
  <c r="AS127" i="35"/>
  <c r="AS128" i="35"/>
  <c r="AS129" i="35"/>
  <c r="AS130" i="35"/>
  <c r="AS131" i="35"/>
  <c r="AS132" i="35"/>
  <c r="AS133" i="35"/>
  <c r="AS134" i="35"/>
  <c r="AS135" i="35"/>
  <c r="AS136" i="35"/>
  <c r="AS137" i="35"/>
  <c r="AS138" i="35"/>
  <c r="AS139" i="35"/>
  <c r="AS140" i="35"/>
  <c r="AS141" i="35"/>
  <c r="AS142" i="35"/>
  <c r="AS143" i="35"/>
  <c r="AS144" i="35"/>
  <c r="AS145" i="35"/>
  <c r="AS146" i="35"/>
  <c r="AS147" i="35"/>
  <c r="AS148" i="35"/>
  <c r="AS149" i="35"/>
  <c r="AS150" i="35"/>
  <c r="AS151" i="35"/>
  <c r="AS152" i="35"/>
  <c r="AS153" i="35"/>
  <c r="B2" i="34"/>
  <c r="G2" i="34"/>
  <c r="I2" i="34"/>
  <c r="J2" i="34"/>
  <c r="K2" i="34"/>
  <c r="L2" i="34"/>
  <c r="B3" i="34"/>
  <c r="E3" i="34"/>
  <c r="F3" i="34"/>
  <c r="G4" i="34"/>
  <c r="G3" i="34"/>
  <c r="H3" i="34"/>
  <c r="I3" i="34"/>
  <c r="J3" i="34"/>
  <c r="K3" i="34"/>
  <c r="L3" i="34"/>
  <c r="B4" i="34"/>
  <c r="I4" i="34"/>
  <c r="J4" i="34"/>
  <c r="K4" i="34"/>
  <c r="L4" i="34"/>
  <c r="B5" i="34"/>
  <c r="E5" i="34"/>
  <c r="F5" i="34"/>
  <c r="G6" i="34"/>
  <c r="G5" i="34"/>
  <c r="H5" i="34"/>
  <c r="I5" i="34"/>
  <c r="J5" i="34"/>
  <c r="K5" i="34"/>
  <c r="L5" i="34"/>
  <c r="B6" i="34"/>
  <c r="I6" i="34"/>
  <c r="J6" i="34"/>
  <c r="K6" i="34"/>
  <c r="L6" i="34"/>
  <c r="B7" i="34"/>
  <c r="E7" i="34"/>
  <c r="F7" i="34"/>
  <c r="G8" i="34"/>
  <c r="G7" i="34"/>
  <c r="H7" i="34"/>
  <c r="I7" i="34"/>
  <c r="J7" i="34"/>
  <c r="K7" i="34"/>
  <c r="L7" i="34"/>
  <c r="B8" i="34"/>
  <c r="I8" i="34"/>
  <c r="J8" i="34"/>
  <c r="K8" i="34"/>
  <c r="L8" i="34"/>
  <c r="B9" i="34"/>
  <c r="E9" i="34"/>
  <c r="F9" i="34"/>
  <c r="G10" i="34"/>
  <c r="G9" i="34"/>
  <c r="H9" i="34"/>
  <c r="I9" i="34"/>
  <c r="J9" i="34"/>
  <c r="K9" i="34"/>
  <c r="L9" i="34"/>
  <c r="B10" i="34"/>
  <c r="I10" i="34"/>
  <c r="J10" i="34"/>
  <c r="K10" i="34"/>
  <c r="L10" i="34"/>
  <c r="B11" i="34"/>
  <c r="E11" i="34"/>
  <c r="F11" i="34"/>
  <c r="G12" i="34"/>
  <c r="G11" i="34"/>
  <c r="H11" i="34"/>
  <c r="I11" i="34"/>
  <c r="J11" i="34"/>
  <c r="K11" i="34"/>
  <c r="L11" i="34"/>
  <c r="B12" i="34"/>
  <c r="I12" i="34"/>
  <c r="J12" i="34"/>
  <c r="K12" i="34"/>
  <c r="L12" i="34"/>
  <c r="B13" i="34"/>
  <c r="E13" i="34"/>
  <c r="F13" i="34"/>
  <c r="G14" i="34"/>
  <c r="G13" i="34"/>
  <c r="H13" i="34"/>
  <c r="I13" i="34"/>
  <c r="J13" i="34"/>
  <c r="K13" i="34"/>
  <c r="L13" i="34"/>
  <c r="B14" i="34"/>
  <c r="I14" i="34"/>
  <c r="J14" i="34"/>
  <c r="K14" i="34"/>
  <c r="L14" i="34"/>
</calcChain>
</file>

<file path=xl/sharedStrings.xml><?xml version="1.0" encoding="utf-8"?>
<sst xmlns="http://schemas.openxmlformats.org/spreadsheetml/2006/main" count="302" uniqueCount="148">
  <si>
    <t>C:\Prove\novembre\6nov\50A-WTH20n5(21918).txt</t>
  </si>
  <si>
    <t>lun 6 nov 2000</t>
  </si>
  <si>
    <t>tempo(sec)</t>
  </si>
  <si>
    <t>T fil centro</t>
  </si>
  <si>
    <t>T fil base</t>
  </si>
  <si>
    <t>T cj</t>
  </si>
  <si>
    <t>T camera</t>
  </si>
  <si>
    <t>V filam</t>
  </si>
  <si>
    <t>I filam</t>
  </si>
  <si>
    <t>R filam</t>
  </si>
  <si>
    <t>W filam</t>
  </si>
  <si>
    <t>V tc_centro</t>
  </si>
  <si>
    <t>V tc_base</t>
  </si>
  <si>
    <t>r(mWcm)- W-Th2%-07/11/2000 50A</t>
  </si>
  <si>
    <t>Textr (Celsius)</t>
  </si>
  <si>
    <t>Tav(C) W-Th2%-07/11/2000 70A</t>
  </si>
  <si>
    <t>Pw(Watt) W-Th2%-07/11/2000 70A</t>
  </si>
  <si>
    <t>V(Volt)- W-Th2%-07/11/2000 70A</t>
  </si>
  <si>
    <t>Curr(Amp)- W-Th2%-07/11/2000 70A</t>
  </si>
  <si>
    <t>R(Ohm)- W-Th2%-07/11/2000 70A</t>
  </si>
  <si>
    <t>r(mWcm)- W-Th2%-07/11/2000 70A</t>
  </si>
  <si>
    <t>C:\Prove\novembre\7Nov\80invA-WTH20n5(21918).txt</t>
  </si>
  <si>
    <t>mar 7 nov 2000</t>
  </si>
  <si>
    <t>7Nov\80invA-WTH20</t>
  </si>
  <si>
    <t>C:\Prove\novembre\7Nov\120inv2A-WTH20n5(21918).txt</t>
  </si>
  <si>
    <r>
      <t>r</t>
    </r>
    <r>
      <rPr>
        <b/>
        <sz val="8"/>
        <rFont val="Arial Narrow"/>
        <family val="2"/>
      </rPr>
      <t xml:space="preserve"> (</t>
    </r>
    <r>
      <rPr>
        <sz val="8"/>
        <rFont val="Arial Narrow"/>
        <family val="2"/>
      </rPr>
      <t>7Nov\120invA-WTH20)</t>
    </r>
  </si>
  <si>
    <t>Textr</t>
  </si>
  <si>
    <t>C:\Prove\novembre\7Nov\120inv3A-WTH20n5(21918).txt</t>
  </si>
  <si>
    <r>
      <t>r</t>
    </r>
    <r>
      <rPr>
        <sz val="8"/>
        <rFont val="Arial Narrow"/>
        <family val="2"/>
      </rPr>
      <t>7Nov\120invA-3-WTH20</t>
    </r>
  </si>
  <si>
    <t>C:\Prove\novembre\7Nov\165inv.txt</t>
  </si>
  <si>
    <t>r(mWcm) W-Th2% D=0.2cm-L=37cm - 07/11/2000 - 165 A</t>
  </si>
  <si>
    <t>Textr(Celsius)</t>
  </si>
  <si>
    <t>Temperature (Celsius) - WDanforth2</t>
  </si>
  <si>
    <t>Emissivity (Amp/cm2) WTh-2 Danforth</t>
  </si>
  <si>
    <t>Temperature (Celsius) - WDanforth1</t>
  </si>
  <si>
    <t>Emissivity (Amp/cm2) WTh Danforth-1</t>
  </si>
  <si>
    <t>Temperature (Celsius) - WDanforth</t>
  </si>
  <si>
    <t>Emissivity (Amp/cm2) W Danforth</t>
  </si>
  <si>
    <t>Temperature (Celsius) - WemPlansee</t>
  </si>
  <si>
    <t>Emissivity (Amp/cm2) W Plansee</t>
  </si>
  <si>
    <t>Temperature (Celsius) - WemGoebel</t>
  </si>
  <si>
    <t>Emissivity (Amp/cm2) W Goebel</t>
  </si>
  <si>
    <t>Voltage(volt) 13/11/2000</t>
  </si>
  <si>
    <t>I (Amp) 13/11/2000</t>
  </si>
  <si>
    <t>Power (watt) 13/11/2000</t>
  </si>
  <si>
    <t>T ( Celsius) Land Pir (salita) 13/11/2000</t>
  </si>
  <si>
    <t>T ( Celsius) Land Pir (discesa) 13/11/2000</t>
  </si>
  <si>
    <t>C:\Prove\prova15nov70d.txt</t>
  </si>
  <si>
    <t>mer 15 nov 2000</t>
  </si>
  <si>
    <t>C:\Prove\prova15nov70i.txt</t>
  </si>
  <si>
    <t>C:\Prove\prova15nov100d.txt</t>
  </si>
  <si>
    <t>C:\Prove\prova15nov100i.txt</t>
  </si>
  <si>
    <t>C:\Prove\prova15nov140d.txt</t>
  </si>
  <si>
    <t>C:\Prove\prova15nov140i.txt</t>
  </si>
  <si>
    <t>C:\Prove\prova15nov160i.txt</t>
  </si>
  <si>
    <t>Tt (K)</t>
  </si>
  <si>
    <t>Tt(C)</t>
  </si>
  <si>
    <r>
      <t xml:space="preserve">0.65 </t>
    </r>
    <r>
      <rPr>
        <sz val="10"/>
        <rFont val="Symbol"/>
        <family val="1"/>
      </rPr>
      <t>m</t>
    </r>
    <r>
      <rPr>
        <sz val="10"/>
        <rFont val="Arial"/>
        <family val="2"/>
      </rPr>
      <t xml:space="preserve"> m</t>
    </r>
  </si>
  <si>
    <r>
      <t xml:space="preserve">0.467 </t>
    </r>
    <r>
      <rPr>
        <sz val="10"/>
        <rFont val="Symbol"/>
        <family val="1"/>
      </rPr>
      <t>m</t>
    </r>
    <r>
      <rPr>
        <sz val="10"/>
        <rFont val="Arial"/>
        <family val="2"/>
      </rPr>
      <t xml:space="preserve"> m</t>
    </r>
  </si>
  <si>
    <r>
      <t xml:space="preserve">1.1 </t>
    </r>
    <r>
      <rPr>
        <sz val="10"/>
        <rFont val="Symbol"/>
        <family val="1"/>
      </rPr>
      <t>m</t>
    </r>
    <r>
      <rPr>
        <sz val="10"/>
        <rFont val="Arial"/>
        <family val="2"/>
      </rPr>
      <t xml:space="preserve"> m</t>
    </r>
  </si>
  <si>
    <r>
      <t xml:space="preserve">0.8 </t>
    </r>
    <r>
      <rPr>
        <sz val="10"/>
        <rFont val="Symbol"/>
        <family val="1"/>
      </rPr>
      <t>m</t>
    </r>
    <r>
      <rPr>
        <sz val="10"/>
        <rFont val="Arial"/>
        <family val="2"/>
      </rPr>
      <t xml:space="preserve"> m</t>
    </r>
  </si>
  <si>
    <r>
      <t xml:space="preserve">0.85 </t>
    </r>
    <r>
      <rPr>
        <sz val="10"/>
        <rFont val="Symbol"/>
        <family val="1"/>
      </rPr>
      <t>m</t>
    </r>
    <r>
      <rPr>
        <sz val="10"/>
        <rFont val="Arial"/>
        <family val="2"/>
      </rPr>
      <t xml:space="preserve"> m</t>
    </r>
  </si>
  <si>
    <r>
      <t xml:space="preserve">0.9 </t>
    </r>
    <r>
      <rPr>
        <sz val="10"/>
        <rFont val="Symbol"/>
        <family val="1"/>
      </rPr>
      <t>m</t>
    </r>
    <r>
      <rPr>
        <sz val="10"/>
        <rFont val="Arial"/>
        <family val="2"/>
      </rPr>
      <t xml:space="preserve"> m</t>
    </r>
  </si>
  <si>
    <t>Tc(K)(1.1-0.85)</t>
  </si>
  <si>
    <t>Tc(C)(1.1-0.85)</t>
  </si>
  <si>
    <t>Tc(K)(0.65-0.467)</t>
  </si>
  <si>
    <t>Tc(C)(0.65-0.467)</t>
  </si>
  <si>
    <t xml:space="preserve">T, 'K </t>
  </si>
  <si>
    <t>T, C</t>
  </si>
  <si>
    <t>W"
W/ld 
Watts per Pi Cm2</t>
  </si>
  <si>
    <t>R' x 10',
Rd2/l x E6,
Ohm. cm</t>
  </si>
  <si>
    <t>A
A' d3/2
Amps per
Cm2</t>
  </si>
  <si>
    <t>V' x 10E3,
V*Sqrt(d) /l E3
Volts per
cm 1/2</t>
  </si>
  <si>
    <t xml:space="preserve"> I',I/ld
Amp per Pi cm2 </t>
  </si>
  <si>
    <t>M'
M / Id
g per Pi cm per
sec, evaporation</t>
  </si>
  <si>
    <t>R'T/
R'T293 
RT/RT293</t>
  </si>
  <si>
    <t>Ratio mplasma(H2)/mW</t>
  </si>
  <si>
    <t>Tem-
pera-
lure.
KT</t>
  </si>
  <si>
    <t>Tem-
pera-
lure.
C</t>
  </si>
  <si>
    <t>(I)
Color
temperature</t>
  </si>
  <si>
    <t xml:space="preserve">(2)
Bright-
ness
tem
pera-
ture
</t>
  </si>
  <si>
    <t>(3)
Radia
tition
temper-
acute
TR</t>
  </si>
  <si>
    <t xml:space="preserve">(4)
Spectral 
emus-
sivity
</t>
  </si>
  <si>
    <t xml:space="preserve">(5)
Spectral
emis-
sivity
</t>
  </si>
  <si>
    <t>(6)
Average
lumi-
nous
emis-
sivity</t>
  </si>
  <si>
    <t>(7)
Color
emis-
sivity
ee</t>
  </si>
  <si>
    <t>(8)
Total
emus-
sivity
e,</t>
  </si>
  <si>
    <t>(9)
Normal
brightness
Candles
per cm</t>
  </si>
  <si>
    <t xml:space="preserve">(10)
Total
radiation
intensity
Watts
per cm
</t>
  </si>
  <si>
    <t>(II) 
Luminous
efficiency
lumens 
per
Watt</t>
  </si>
  <si>
    <t>(12) W
Rate of
evaporation
g/cm2/
sec/m</t>
  </si>
  <si>
    <t>(13)
Vapor
pressure 
baryes</t>
  </si>
  <si>
    <t xml:space="preserve">(14)
Atomic
heat,
cats.
per g- 
atom/
degree 
</t>
  </si>
  <si>
    <t>(15)
Relative
lengths
at different
tempera
tures</t>
  </si>
  <si>
    <t>(16)
Resis-
tivity.
micro Ohm
cm</t>
  </si>
  <si>
    <t>W Evaporated 10000 cm2 per sec Ptot=9120 gr</t>
  </si>
  <si>
    <t>W evaprated after 20000 shots 129600 sec (36h)   (Ptot=9120gr)</t>
  </si>
  <si>
    <t>I (Amp) L=63cm D=0.2cm - W equiv</t>
  </si>
  <si>
    <t>V(Volt) L=63cm D=0.2cm - W Equiv</t>
  </si>
  <si>
    <t>W (watt) L=63cm D=0.2cm - W Equiv</t>
  </si>
  <si>
    <t>W =V*I (Watt) L=63cm D=0.2cm - W Equiv</t>
  </si>
  <si>
    <t>I (Amp) L=37cm D=0.2cm - W equiv</t>
  </si>
  <si>
    <t>V(Volt) L=37cm D=0.2cm - W Equiv</t>
  </si>
  <si>
    <t>W =V*I (Watt) L=37cm D=0.2cm - W Equiv</t>
  </si>
  <si>
    <t>V(Volt) L=37cm- D=0.2cm VM Type 06/11/2000 50 Amp</t>
  </si>
  <si>
    <t>I (Amp) L=37cm- D=0.2cm VM Type 06/11/2000 50 Amp</t>
  </si>
  <si>
    <t>R(Ohm) L=37cm- D=0.2cm VM Type 06/11/2000 50 Amp</t>
  </si>
  <si>
    <t>W(watts) L=37cm- D=0.2cm VM Type 06/11/2000 50 Amp</t>
  </si>
  <si>
    <t>r(mW cm) L=37cm- D=0.2cm VM Type 06/11/2000 50 Amp</t>
  </si>
  <si>
    <t>V(Volt) L=63cm- D=0.2cm VM Type 17/10/2000 100 Amp</t>
  </si>
  <si>
    <t>I(Amp) L=63cm- D=0.2cm VM Type 17/10/2000 100 Amp</t>
  </si>
  <si>
    <t>R(Ohm) L=63cm- D=0.2cm VM Type 17/10/2000 100 Amp</t>
  </si>
  <si>
    <t>W(watt) L=63cm- D=0.2cm VM Type 17/10/2000 100 Amp</t>
  </si>
  <si>
    <t xml:space="preserve">r(mW cm) L=63cm- D=0.2cm VM Type 17/10/2000 100 A </t>
  </si>
  <si>
    <t>V(Volt) L=63cm- D=0.2cm VM Type 18/10/2000 110 A</t>
  </si>
  <si>
    <t>I(Amp) L=63cm- D=0.2cm VM Type 18/10/2000 110 A</t>
  </si>
  <si>
    <t>R(Ohm) L=63cm- D=0.2cm VM Type 18/10/2000 110 A</t>
  </si>
  <si>
    <t>W(watt) L=63cm- D=0.2cm VM Type 18/10/2000 110 A</t>
  </si>
  <si>
    <t>r(mW cm) L=63cm- D=0.2cm VM Type 18/10/2000 110 A</t>
  </si>
  <si>
    <t>V(Volt) L=63cm- D=0.2cm VM Type 18/10/2000 120 A</t>
  </si>
  <si>
    <t>I(Amp) L=63cm- D=0.2cm VM Type 18/10/2000 120 A</t>
  </si>
  <si>
    <t>R(Ohm) L=63cm- D=0.2cm VM Type 18/10/2000 120 A</t>
  </si>
  <si>
    <t>W(watt) L=63cm- D=0.2cm VM Type 18/10/2000 120 A</t>
  </si>
  <si>
    <t>r(mW cm) L=63cm- D=0.2cm VM Type 18/10/2000 120 A</t>
  </si>
  <si>
    <t>Evaporation rate TH (mg/cm2 sec)</t>
  </si>
  <si>
    <t>Evaporated W  gr (25 cm2 2000 sec)</t>
  </si>
  <si>
    <t>Evaporated Th gr (25 cm2 2000 sec)</t>
  </si>
  <si>
    <t>Tabulated Evaporated (W+Th) 25 cm2 ( 2000 sec T - 2000 sec T-200 C)</t>
  </si>
  <si>
    <t>Experimental Evaporated grams</t>
  </si>
  <si>
    <t>Emissivity ProtoPinch 6.0 (Amp/cm2)</t>
  </si>
  <si>
    <t>W Emissivity Richardson-Dushman Equation (A/cm2)</t>
  </si>
  <si>
    <t>Th Emissivity Richardson-Dushman Equation (A/cm2)</t>
  </si>
  <si>
    <t>Voltage(volt) 15/11/2000</t>
  </si>
  <si>
    <t>I (Amp) 15/11/2000</t>
  </si>
  <si>
    <t>Power (watt) 15/11/2000</t>
  </si>
  <si>
    <t>T ( Celsius) Land Pir (salita) 15/11/2000</t>
  </si>
  <si>
    <t>T ( Celsius) TC 15/11/2000</t>
  </si>
  <si>
    <t>Ptot (gr)</t>
  </si>
  <si>
    <t>Ltot(cm)</t>
  </si>
  <si>
    <t>Curr (Amp)</t>
  </si>
  <si>
    <t>P gr/cm</t>
  </si>
  <si>
    <t>Emis A /cm2</t>
  </si>
  <si>
    <t>Emis A/cm D=0.2</t>
  </si>
  <si>
    <t>Sup /cm</t>
  </si>
  <si>
    <t>L cm</t>
  </si>
  <si>
    <t>0.173'</t>
  </si>
  <si>
    <t>67.94,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</si>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</sst>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0.0"/>
    <numFmt numFmtId="166" formatCode="0.000E+00"/>
    <numFmt numFmtId="167" formatCode="0.000"/>
    <numFmt numFmtId="168" formatCode="0.00000"/>
    <numFmt numFmtId="169" formatCode="0.0E+00"/>
  </numFmts>
  <fonts count="9" x14ac:knownFonts="1"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sz val="10"/>
      <name val="Symbol"/>
      <family val="1"/>
    </font>
    <font>
      <i/>
      <sz val="8"/>
      <name val="Arial Narrow"/>
      <family val="2"/>
    </font>
    <font>
      <b/>
      <strike/>
      <sz val="8"/>
      <name val="Arial Narrow"/>
      <family val="2"/>
    </font>
    <font>
      <b/>
      <sz val="6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11" fontId="1" fillId="0" borderId="0" xfId="0" applyNumberFormat="1" applyFont="1"/>
    <xf numFmtId="0" fontId="2" fillId="0" borderId="0" xfId="0" applyFont="1" applyAlignment="1">
      <alignment wrapText="1"/>
    </xf>
    <xf numFmtId="165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>
      <alignment wrapText="1"/>
    </xf>
    <xf numFmtId="0" fontId="0" fillId="0" borderId="0" xfId="0" applyFont="1" applyAlignment="1">
      <alignment vertical="top" wrapText="1"/>
    </xf>
    <xf numFmtId="11" fontId="0" fillId="0" borderId="0" xfId="0" applyNumberFormat="1"/>
    <xf numFmtId="2" fontId="3" fillId="0" borderId="0" xfId="0" applyNumberFormat="1" applyFont="1"/>
    <xf numFmtId="1" fontId="3" fillId="0" borderId="0" xfId="0" applyNumberFormat="1" applyFont="1"/>
    <xf numFmtId="0" fontId="3" fillId="0" borderId="0" xfId="0" applyFont="1"/>
    <xf numFmtId="2" fontId="1" fillId="0" borderId="0" xfId="0" applyNumberFormat="1" applyFont="1" applyAlignment="1">
      <alignment vertical="top" wrapText="1"/>
    </xf>
    <xf numFmtId="1" fontId="1" fillId="0" borderId="0" xfId="0" applyNumberFormat="1" applyFont="1" applyAlignment="1">
      <alignment vertical="top" wrapText="1"/>
    </xf>
    <xf numFmtId="166" fontId="3" fillId="0" borderId="0" xfId="0" applyNumberFormat="1" applyFont="1"/>
    <xf numFmtId="2" fontId="1" fillId="0" borderId="0" xfId="0" applyNumberFormat="1" applyFont="1"/>
    <xf numFmtId="1" fontId="0" fillId="0" borderId="0" xfId="0" applyNumberFormat="1"/>
    <xf numFmtId="166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8" fontId="3" fillId="0" borderId="0" xfId="0" applyNumberFormat="1" applyFont="1" applyAlignment="1">
      <alignment horizontal="right"/>
    </xf>
    <xf numFmtId="11" fontId="3" fillId="0" borderId="0" xfId="0" applyNumberFormat="1" applyFont="1"/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167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1" fontId="1" fillId="0" borderId="0" xfId="0" applyNumberFormat="1" applyFont="1" applyAlignment="1">
      <alignment vertical="top"/>
    </xf>
    <xf numFmtId="11" fontId="3" fillId="0" borderId="0" xfId="0" applyNumberFormat="1" applyFont="1" applyAlignment="1">
      <alignment vertical="top"/>
    </xf>
    <xf numFmtId="169" fontId="3" fillId="0" borderId="0" xfId="0" applyNumberFormat="1" applyFont="1"/>
    <xf numFmtId="165" fontId="3" fillId="0" borderId="0" xfId="0" applyNumberFormat="1" applyFont="1"/>
    <xf numFmtId="1" fontId="5" fillId="0" borderId="1" xfId="0" applyNumberFormat="1" applyFont="1" applyFill="1" applyBorder="1" applyAlignment="1">
      <alignment horizontal="right" vertical="top" wrapText="1"/>
    </xf>
    <xf numFmtId="166" fontId="5" fillId="0" borderId="2" xfId="0" applyNumberFormat="1" applyFont="1" applyFill="1" applyBorder="1" applyAlignment="1">
      <alignment horizontal="righ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67" fontId="5" fillId="0" borderId="3" xfId="0" applyNumberFormat="1" applyFont="1" applyFill="1" applyBorder="1" applyAlignment="1">
      <alignment horizontal="right" vertical="top" wrapText="1"/>
    </xf>
    <xf numFmtId="166" fontId="5" fillId="0" borderId="4" xfId="0" applyNumberFormat="1" applyFont="1" applyFill="1" applyBorder="1" applyAlignment="1">
      <alignment horizontal="right" vertical="top" wrapText="1"/>
    </xf>
    <xf numFmtId="1" fontId="6" fillId="0" borderId="1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67" fontId="5" fillId="0" borderId="2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168" fontId="5" fillId="0" borderId="2" xfId="0" applyNumberFormat="1" applyFont="1" applyFill="1" applyBorder="1" applyAlignment="1">
      <alignment horizontal="right" vertical="top" wrapText="1"/>
    </xf>
    <xf numFmtId="2" fontId="5" fillId="0" borderId="3" xfId="0" applyNumberFormat="1" applyFont="1" applyFill="1" applyBorder="1" applyAlignment="1">
      <alignment horizontal="right" vertical="top" wrapText="1"/>
    </xf>
    <xf numFmtId="11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167" fontId="1" fillId="0" borderId="0" xfId="0" applyNumberFormat="1" applyFont="1" applyAlignment="1">
      <alignment vertical="top" wrapText="1"/>
    </xf>
    <xf numFmtId="169" fontId="1" fillId="0" borderId="0" xfId="0" applyNumberFormat="1" applyFont="1" applyAlignment="1">
      <alignment vertical="top" wrapText="1"/>
    </xf>
    <xf numFmtId="1" fontId="3" fillId="0" borderId="5" xfId="0" applyNumberFormat="1" applyFont="1" applyFill="1" applyBorder="1" applyAlignment="1">
      <alignment horizontal="right"/>
    </xf>
    <xf numFmtId="166" fontId="3" fillId="0" borderId="6" xfId="0" applyNumberFormat="1" applyFont="1" applyFill="1" applyBorder="1" applyAlignment="1">
      <alignment horizontal="right" vertical="top" wrapText="1"/>
    </xf>
    <xf numFmtId="2" fontId="3" fillId="0" borderId="6" xfId="0" applyNumberFormat="1" applyFont="1" applyFill="1" applyBorder="1" applyAlignment="1">
      <alignment horizontal="right"/>
    </xf>
    <xf numFmtId="167" fontId="3" fillId="0" borderId="7" xfId="0" applyNumberFormat="1" applyFont="1" applyFill="1" applyBorder="1" applyAlignment="1">
      <alignment horizontal="right"/>
    </xf>
    <xf numFmtId="166" fontId="3" fillId="0" borderId="0" xfId="0" applyNumberFormat="1" applyFont="1" applyAlignment="1">
      <alignment vertical="top" wrapText="1"/>
    </xf>
    <xf numFmtId="1" fontId="3" fillId="0" borderId="8" xfId="0" applyNumberFormat="1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/>
    </xf>
    <xf numFmtId="2" fontId="3" fillId="0" borderId="9" xfId="0" applyNumberFormat="1" applyFont="1" applyFill="1" applyBorder="1" applyAlignment="1">
      <alignment horizontal="right"/>
    </xf>
    <xf numFmtId="167" fontId="3" fillId="0" borderId="4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top" wrapText="1"/>
    </xf>
    <xf numFmtId="1" fontId="3" fillId="0" borderId="6" xfId="0" applyNumberFormat="1" applyFont="1" applyFill="1" applyBorder="1" applyAlignment="1">
      <alignment horizontal="right"/>
    </xf>
    <xf numFmtId="167" fontId="3" fillId="0" borderId="6" xfId="0" applyNumberFormat="1" applyFont="1" applyFill="1" applyBorder="1" applyAlignment="1">
      <alignment horizontal="right"/>
    </xf>
    <xf numFmtId="167" fontId="3" fillId="0" borderId="6" xfId="0" applyNumberFormat="1" applyFont="1" applyFill="1" applyBorder="1" applyAlignment="1">
      <alignment horizontal="right" vertical="top" wrapText="1"/>
    </xf>
    <xf numFmtId="166" fontId="3" fillId="0" borderId="6" xfId="0" applyNumberFormat="1" applyFont="1" applyFill="1" applyBorder="1" applyAlignment="1">
      <alignment horizontal="right"/>
    </xf>
    <xf numFmtId="168" fontId="3" fillId="0" borderId="6" xfId="0" applyNumberFormat="1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167" fontId="3" fillId="0" borderId="9" xfId="0" applyNumberFormat="1" applyFont="1" applyFill="1" applyBorder="1" applyAlignment="1">
      <alignment horizontal="right"/>
    </xf>
    <xf numFmtId="168" fontId="3" fillId="0" borderId="9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 vertical="top" wrapText="1"/>
    </xf>
    <xf numFmtId="1" fontId="3" fillId="0" borderId="9" xfId="0" applyNumberFormat="1" applyFont="1" applyFill="1" applyBorder="1" applyAlignment="1">
      <alignment horizontal="right"/>
    </xf>
    <xf numFmtId="167" fontId="3" fillId="0" borderId="9" xfId="0" applyNumberFormat="1" applyFont="1" applyFill="1" applyBorder="1" applyAlignment="1">
      <alignment horizontal="right" vertical="top" wrapText="1"/>
    </xf>
    <xf numFmtId="2" fontId="3" fillId="0" borderId="9" xfId="0" applyNumberFormat="1" applyFont="1" applyFill="1" applyBorder="1" applyAlignment="1">
      <alignment horizontal="right" vertical="top" wrapText="1"/>
    </xf>
    <xf numFmtId="1" fontId="3" fillId="0" borderId="9" xfId="0" applyNumberFormat="1" applyFont="1" applyFill="1" applyBorder="1" applyAlignment="1">
      <alignment horizontal="right" vertical="top" wrapText="1"/>
    </xf>
    <xf numFmtId="168" fontId="3" fillId="0" borderId="9" xfId="0" applyNumberFormat="1" applyFont="1" applyFill="1" applyBorder="1" applyAlignment="1">
      <alignment horizontal="right" vertical="top" wrapText="1"/>
    </xf>
    <xf numFmtId="166" fontId="7" fillId="0" borderId="9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3" fillId="0" borderId="11" xfId="0" applyNumberFormat="1" applyFont="1" applyFill="1" applyBorder="1" applyAlignment="1">
      <alignment horizontal="right" vertical="top" wrapText="1"/>
    </xf>
    <xf numFmtId="167" fontId="3" fillId="0" borderId="11" xfId="0" applyNumberFormat="1" applyFont="1" applyFill="1" applyBorder="1" applyAlignment="1">
      <alignment horizontal="righ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2" fontId="3" fillId="0" borderId="11" xfId="0" applyNumberFormat="1" applyFont="1" applyFill="1" applyBorder="1" applyAlignment="1">
      <alignment horizontal="right" vertical="top" wrapText="1"/>
    </xf>
    <xf numFmtId="168" fontId="3" fillId="0" borderId="11" xfId="0" applyNumberFormat="1" applyFont="1" applyFill="1" applyBorder="1" applyAlignment="1">
      <alignment horizontal="right" vertical="top" wrapText="1"/>
    </xf>
    <xf numFmtId="166" fontId="3" fillId="0" borderId="11" xfId="0" applyNumberFormat="1" applyFont="1" applyFill="1" applyBorder="1" applyAlignment="1">
      <alignment horizontal="right"/>
    </xf>
    <xf numFmtId="2" fontId="3" fillId="0" borderId="11" xfId="0" applyNumberFormat="1" applyFont="1" applyFill="1" applyBorder="1" applyAlignment="1">
      <alignment horizontal="right"/>
    </xf>
    <xf numFmtId="167" fontId="3" fillId="0" borderId="12" xfId="0" applyNumberFormat="1" applyFont="1" applyFill="1" applyBorder="1" applyAlignment="1">
      <alignment horizontal="right"/>
    </xf>
    <xf numFmtId="1" fontId="3" fillId="0" borderId="11" xfId="0" applyNumberFormat="1" applyFont="1" applyFill="1" applyBorder="1" applyAlignment="1">
      <alignment horizontal="right"/>
    </xf>
    <xf numFmtId="2" fontId="3" fillId="0" borderId="12" xfId="0" applyNumberFormat="1" applyFont="1" applyFill="1" applyBorder="1" applyAlignment="1">
      <alignment horizontal="right" vertical="top" wrapText="1"/>
    </xf>
  </cellXfs>
  <cellStyles count="3">
    <cellStyle name="Migliaia [0]" xfId="1"/>
    <cellStyle name="Normal" xfId="0" builtinId="0"/>
    <cellStyle name="Valuta [0]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styles" Target="styles.xml"/><Relationship Id="rId38" Type="http://schemas.openxmlformats.org/officeDocument/2006/relationships/sharedStrings" Target="sharedStrings.xml"/><Relationship Id="rId39" Type="http://schemas.openxmlformats.org/officeDocument/2006/relationships/calcChain" Target="calcChain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% Evaporated vs Temperature 20000 shots 129600 sec (Wtot=9120gr)</a:t>
            </a:r>
          </a:p>
        </c:rich>
      </c:tx>
      <c:layout>
        <c:manualLayout>
          <c:xMode val="edge"/>
          <c:yMode val="edge"/>
          <c:x val="0.217160037933215"/>
          <c:y val="0.12424671916010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75939847635104"/>
          <c:y val="0.403043926128503"/>
          <c:w val="0.879589597000251"/>
          <c:h val="0.442439197103469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totale!$AF$1</c:f>
              <c:strCache>
                <c:ptCount val="1"/>
                <c:pt idx="0">
                  <c:v>W evaprated after 20000 shots 129600 sec (36h)   (Ptot=9120gr)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totale!$L$2:$L$38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 formatCode="0">
                  <c:v>227.0</c:v>
                </c:pt>
                <c:pt idx="5" formatCode="0">
                  <c:v>327.0</c:v>
                </c:pt>
                <c:pt idx="6" formatCode="0">
                  <c:v>427.0</c:v>
                </c:pt>
                <c:pt idx="7" formatCode="0">
                  <c:v>527.0</c:v>
                </c:pt>
                <c:pt idx="8" formatCode="0">
                  <c:v>627.0</c:v>
                </c:pt>
                <c:pt idx="9" formatCode="0">
                  <c:v>727.0</c:v>
                </c:pt>
                <c:pt idx="10" formatCode="0">
                  <c:v>827.0</c:v>
                </c:pt>
                <c:pt idx="11" formatCode="0">
                  <c:v>927.0</c:v>
                </c:pt>
                <c:pt idx="12" formatCode="0">
                  <c:v>1027.0</c:v>
                </c:pt>
                <c:pt idx="13" formatCode="0">
                  <c:v>1127.0</c:v>
                </c:pt>
                <c:pt idx="14" formatCode="0">
                  <c:v>1227.0</c:v>
                </c:pt>
                <c:pt idx="15" formatCode="0">
                  <c:v>1327.0</c:v>
                </c:pt>
                <c:pt idx="16" formatCode="0">
                  <c:v>1427.0</c:v>
                </c:pt>
                <c:pt idx="17" formatCode="0">
                  <c:v>1527.0</c:v>
                </c:pt>
                <c:pt idx="18" formatCode="0">
                  <c:v>1627.0</c:v>
                </c:pt>
                <c:pt idx="19" formatCode="0">
                  <c:v>1727.0</c:v>
                </c:pt>
                <c:pt idx="20" formatCode="0">
                  <c:v>1827.0</c:v>
                </c:pt>
                <c:pt idx="21" formatCode="0">
                  <c:v>1927.0</c:v>
                </c:pt>
                <c:pt idx="22" formatCode="0">
                  <c:v>2027.0</c:v>
                </c:pt>
                <c:pt idx="23" formatCode="0">
                  <c:v>2127.0</c:v>
                </c:pt>
                <c:pt idx="24" formatCode="0">
                  <c:v>2227.0</c:v>
                </c:pt>
                <c:pt idx="25" formatCode="0">
                  <c:v>2327.0</c:v>
                </c:pt>
                <c:pt idx="26" formatCode="0">
                  <c:v>2427.0</c:v>
                </c:pt>
                <c:pt idx="27" formatCode="0">
                  <c:v>2527.0</c:v>
                </c:pt>
                <c:pt idx="28" formatCode="0">
                  <c:v>2627.0</c:v>
                </c:pt>
                <c:pt idx="29" formatCode="0">
                  <c:v>2727.0</c:v>
                </c:pt>
                <c:pt idx="30" formatCode="0">
                  <c:v>2827.0</c:v>
                </c:pt>
                <c:pt idx="31" formatCode="0">
                  <c:v>2927.0</c:v>
                </c:pt>
                <c:pt idx="32" formatCode="0">
                  <c:v>3027.0</c:v>
                </c:pt>
                <c:pt idx="33" formatCode="0">
                  <c:v>3127.0</c:v>
                </c:pt>
                <c:pt idx="34" formatCode="0">
                  <c:v>3227.0</c:v>
                </c:pt>
                <c:pt idx="35" formatCode="0">
                  <c:v>3327.0</c:v>
                </c:pt>
                <c:pt idx="36" formatCode="0">
                  <c:v>3382.0</c:v>
                </c:pt>
              </c:numCache>
            </c:numRef>
          </c:xVal>
          <c:yVal>
            <c:numRef>
              <c:f>totale!$AF$2:$AF$38</c:f>
              <c:numCache>
                <c:formatCode>0.00E+00</c:formatCode>
                <c:ptCount val="37"/>
                <c:pt idx="0">
                  <c:v>1.42105263157895E-57</c:v>
                </c:pt>
                <c:pt idx="1">
                  <c:v>1.42105263157895E-57</c:v>
                </c:pt>
                <c:pt idx="2">
                  <c:v>1.42105263157895E-57</c:v>
                </c:pt>
                <c:pt idx="3">
                  <c:v>1.42105263157895E-57</c:v>
                </c:pt>
                <c:pt idx="4">
                  <c:v>1.42105263157895E-57</c:v>
                </c:pt>
                <c:pt idx="5">
                  <c:v>1.42105263157895E-57</c:v>
                </c:pt>
                <c:pt idx="6">
                  <c:v>1.42105263157895E-57</c:v>
                </c:pt>
                <c:pt idx="7">
                  <c:v>1.42105263157895E-57</c:v>
                </c:pt>
                <c:pt idx="8">
                  <c:v>1.42105263157895E-57</c:v>
                </c:pt>
                <c:pt idx="9">
                  <c:v>1.42105263157895E-57</c:v>
                </c:pt>
                <c:pt idx="10">
                  <c:v>1.42105263157895E-57</c:v>
                </c:pt>
                <c:pt idx="11">
                  <c:v>1.42105263157895E-57</c:v>
                </c:pt>
                <c:pt idx="12">
                  <c:v>1.42105263157895E-57</c:v>
                </c:pt>
                <c:pt idx="13">
                  <c:v>1.42105263157895E-57</c:v>
                </c:pt>
                <c:pt idx="14">
                  <c:v>1.42105263157895E-57</c:v>
                </c:pt>
                <c:pt idx="15">
                  <c:v>1.42105263157895E-57</c:v>
                </c:pt>
                <c:pt idx="16">
                  <c:v>1.42105263157895E-57</c:v>
                </c:pt>
                <c:pt idx="17">
                  <c:v>1.42105263157895E-57</c:v>
                </c:pt>
                <c:pt idx="18">
                  <c:v>1.42105263157895E-57</c:v>
                </c:pt>
                <c:pt idx="19">
                  <c:v>2.48684210526316E-5</c:v>
                </c:pt>
                <c:pt idx="20">
                  <c:v>2.24526315789474E-5</c:v>
                </c:pt>
                <c:pt idx="21">
                  <c:v>0.000177631578947368</c:v>
                </c:pt>
                <c:pt idx="22">
                  <c:v>0.00111126315789474</c:v>
                </c:pt>
                <c:pt idx="23">
                  <c:v>0.00619578947368421</c:v>
                </c:pt>
                <c:pt idx="24">
                  <c:v>0.0288473684210526</c:v>
                </c:pt>
                <c:pt idx="25">
                  <c:v>0.124910526315789</c:v>
                </c:pt>
                <c:pt idx="26">
                  <c:v>0.450473684210526</c:v>
                </c:pt>
                <c:pt idx="27">
                  <c:v>1.591578947368421</c:v>
                </c:pt>
                <c:pt idx="28">
                  <c:v>4.902631578947368</c:v>
                </c:pt>
                <c:pt idx="29">
                  <c:v>13.77</c:v>
                </c:pt>
                <c:pt idx="30">
                  <c:v>37.8</c:v>
                </c:pt>
                <c:pt idx="31">
                  <c:v>94.78421052631577</c:v>
                </c:pt>
                <c:pt idx="32">
                  <c:v>227.3684210526315</c:v>
                </c:pt>
                <c:pt idx="33">
                  <c:v>504.4736842105264</c:v>
                </c:pt>
                <c:pt idx="34">
                  <c:v>1075.736842105263</c:v>
                </c:pt>
                <c:pt idx="35">
                  <c:v>2472.035653650254</c:v>
                </c:pt>
                <c:pt idx="36">
                  <c:v>3240.0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2041472"/>
        <c:axId val="1062045232"/>
      </c:scatterChart>
      <c:valAx>
        <c:axId val="1062041472"/>
        <c:scaling>
          <c:orientation val="minMax"/>
          <c:max val="2800.0"/>
          <c:min val="22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399647537214782"/>
              <c:y val="0.9030608446671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2045232"/>
        <c:crossesAt val="0.0"/>
        <c:crossBetween val="midCat"/>
        <c:majorUnit val="100.0"/>
        <c:minorUnit val="50.0"/>
      </c:valAx>
      <c:valAx>
        <c:axId val="1062045232"/>
        <c:scaling>
          <c:orientation val="minMax"/>
          <c:max val="3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W Evaporated</a:t>
                </a:r>
              </a:p>
            </c:rich>
          </c:tx>
          <c:layout>
            <c:manualLayout>
              <c:xMode val="edge"/>
              <c:yMode val="edge"/>
              <c:x val="0.020073567446405"/>
              <c:y val="0.4666824146981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2041472"/>
        <c:crossesAt val="0.0"/>
        <c:crossBetween val="midCat"/>
        <c:majorUnit val="1.0"/>
        <c:minorUnit val="0.5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W Evaporated vs Temperature after 20000 shots 129600 sec (Ptot=9120gr)</a:t>
            </a:r>
          </a:p>
        </c:rich>
      </c:tx>
      <c:layout>
        <c:manualLayout>
          <c:xMode val="edge"/>
          <c:yMode val="edge"/>
          <c:x val="0.218462861633821"/>
          <c:y val="0.067075331284808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231400027335"/>
          <c:y val="0.323181210834408"/>
          <c:w val="0.849368300212549"/>
          <c:h val="0.432940867344207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totale!$AE$1</c:f>
              <c:strCache>
                <c:ptCount val="1"/>
                <c:pt idx="0">
                  <c:v>W evaprated after 20000 shots 129600 sec (36h)   (Ptot=9120gr)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totale!$L$2:$L$39</c:f>
              <c:numCache>
                <c:formatCode>General</c:formatCode>
                <c:ptCount val="38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 formatCode="0">
                  <c:v>227.0</c:v>
                </c:pt>
                <c:pt idx="5" formatCode="0">
                  <c:v>327.0</c:v>
                </c:pt>
                <c:pt idx="6" formatCode="0">
                  <c:v>427.0</c:v>
                </c:pt>
                <c:pt idx="7" formatCode="0">
                  <c:v>527.0</c:v>
                </c:pt>
                <c:pt idx="8" formatCode="0">
                  <c:v>627.0</c:v>
                </c:pt>
                <c:pt idx="9" formatCode="0">
                  <c:v>727.0</c:v>
                </c:pt>
                <c:pt idx="10" formatCode="0">
                  <c:v>827.0</c:v>
                </c:pt>
                <c:pt idx="11" formatCode="0">
                  <c:v>927.0</c:v>
                </c:pt>
                <c:pt idx="12" formatCode="0">
                  <c:v>1027.0</c:v>
                </c:pt>
                <c:pt idx="13" formatCode="0">
                  <c:v>1127.0</c:v>
                </c:pt>
                <c:pt idx="14" formatCode="0">
                  <c:v>1227.0</c:v>
                </c:pt>
                <c:pt idx="15" formatCode="0">
                  <c:v>1327.0</c:v>
                </c:pt>
                <c:pt idx="16" formatCode="0">
                  <c:v>1427.0</c:v>
                </c:pt>
                <c:pt idx="17" formatCode="0">
                  <c:v>1527.0</c:v>
                </c:pt>
                <c:pt idx="18" formatCode="0">
                  <c:v>1627.0</c:v>
                </c:pt>
                <c:pt idx="19" formatCode="0">
                  <c:v>1727.0</c:v>
                </c:pt>
                <c:pt idx="20" formatCode="0">
                  <c:v>1827.0</c:v>
                </c:pt>
                <c:pt idx="21" formatCode="0">
                  <c:v>1927.0</c:v>
                </c:pt>
                <c:pt idx="22" formatCode="0">
                  <c:v>2027.0</c:v>
                </c:pt>
                <c:pt idx="23" formatCode="0">
                  <c:v>2127.0</c:v>
                </c:pt>
                <c:pt idx="24" formatCode="0">
                  <c:v>2227.0</c:v>
                </c:pt>
                <c:pt idx="25" formatCode="0">
                  <c:v>2327.0</c:v>
                </c:pt>
                <c:pt idx="26" formatCode="0">
                  <c:v>2427.0</c:v>
                </c:pt>
                <c:pt idx="27" formatCode="0">
                  <c:v>2527.0</c:v>
                </c:pt>
                <c:pt idx="28" formatCode="0">
                  <c:v>2627.0</c:v>
                </c:pt>
                <c:pt idx="29" formatCode="0">
                  <c:v>2727.0</c:v>
                </c:pt>
                <c:pt idx="30" formatCode="0">
                  <c:v>2827.0</c:v>
                </c:pt>
                <c:pt idx="31" formatCode="0">
                  <c:v>2927.0</c:v>
                </c:pt>
                <c:pt idx="32" formatCode="0">
                  <c:v>3027.0</c:v>
                </c:pt>
                <c:pt idx="33" formatCode="0">
                  <c:v>3127.0</c:v>
                </c:pt>
                <c:pt idx="34" formatCode="0">
                  <c:v>3227.0</c:v>
                </c:pt>
                <c:pt idx="35" formatCode="0">
                  <c:v>3327.0</c:v>
                </c:pt>
                <c:pt idx="36" formatCode="0">
                  <c:v>3382.0</c:v>
                </c:pt>
              </c:numCache>
            </c:numRef>
          </c:xVal>
          <c:yVal>
            <c:numRef>
              <c:f>totale!$AE$2:$AE$39</c:f>
              <c:numCache>
                <c:formatCode>0.00E+00</c:formatCode>
                <c:ptCount val="38"/>
                <c:pt idx="0">
                  <c:v>1.296E-55</c:v>
                </c:pt>
                <c:pt idx="1">
                  <c:v>1.296E-55</c:v>
                </c:pt>
                <c:pt idx="2">
                  <c:v>1.296E-55</c:v>
                </c:pt>
                <c:pt idx="3">
                  <c:v>1.296E-55</c:v>
                </c:pt>
                <c:pt idx="4">
                  <c:v>1.296E-55</c:v>
                </c:pt>
                <c:pt idx="5">
                  <c:v>1.296E-55</c:v>
                </c:pt>
                <c:pt idx="6">
                  <c:v>1.296E-55</c:v>
                </c:pt>
                <c:pt idx="7">
                  <c:v>1.296E-55</c:v>
                </c:pt>
                <c:pt idx="8">
                  <c:v>1.296E-55</c:v>
                </c:pt>
                <c:pt idx="9">
                  <c:v>1.296E-55</c:v>
                </c:pt>
                <c:pt idx="10">
                  <c:v>1.296E-55</c:v>
                </c:pt>
                <c:pt idx="11">
                  <c:v>1.296E-55</c:v>
                </c:pt>
                <c:pt idx="12">
                  <c:v>1.296E-55</c:v>
                </c:pt>
                <c:pt idx="13">
                  <c:v>1.296E-55</c:v>
                </c:pt>
                <c:pt idx="14">
                  <c:v>1.296E-55</c:v>
                </c:pt>
                <c:pt idx="15">
                  <c:v>1.296E-55</c:v>
                </c:pt>
                <c:pt idx="16">
                  <c:v>1.296E-55</c:v>
                </c:pt>
                <c:pt idx="17">
                  <c:v>1.296E-55</c:v>
                </c:pt>
                <c:pt idx="18">
                  <c:v>1.296E-55</c:v>
                </c:pt>
                <c:pt idx="19">
                  <c:v>0.002268</c:v>
                </c:pt>
                <c:pt idx="20">
                  <c:v>0.00204768</c:v>
                </c:pt>
                <c:pt idx="21">
                  <c:v>0.0162</c:v>
                </c:pt>
                <c:pt idx="22">
                  <c:v>0.1013472</c:v>
                </c:pt>
                <c:pt idx="23">
                  <c:v>0.565056</c:v>
                </c:pt>
                <c:pt idx="24">
                  <c:v>2.63088</c:v>
                </c:pt>
                <c:pt idx="25">
                  <c:v>11.39184</c:v>
                </c:pt>
                <c:pt idx="26">
                  <c:v>41.0832</c:v>
                </c:pt>
                <c:pt idx="27">
                  <c:v>145.152</c:v>
                </c:pt>
                <c:pt idx="28">
                  <c:v>447.12</c:v>
                </c:pt>
                <c:pt idx="29">
                  <c:v>1255.824</c:v>
                </c:pt>
                <c:pt idx="30">
                  <c:v>3447.36</c:v>
                </c:pt>
                <c:pt idx="31">
                  <c:v>8644.32</c:v>
                </c:pt>
                <c:pt idx="32">
                  <c:v>20736.0</c:v>
                </c:pt>
                <c:pt idx="33">
                  <c:v>46008.00000000001</c:v>
                </c:pt>
                <c:pt idx="34">
                  <c:v>98107.2</c:v>
                </c:pt>
                <c:pt idx="35">
                  <c:v>225449.6516129032</c:v>
                </c:pt>
                <c:pt idx="36">
                  <c:v>295488.0000000001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7800096"/>
        <c:axId val="797802224"/>
      </c:scatterChart>
      <c:valAx>
        <c:axId val="797800096"/>
        <c:scaling>
          <c:orientation val="minMax"/>
          <c:max val="2800.0"/>
          <c:min val="23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440692201610392"/>
              <c:y val="0.81405079700403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7802224"/>
        <c:crossesAt val="0.0"/>
        <c:crossBetween val="midCat"/>
        <c:majorUnit val="50.0"/>
        <c:minorUnit val="50.0"/>
      </c:valAx>
      <c:valAx>
        <c:axId val="797802224"/>
        <c:scaling>
          <c:orientation val="minMax"/>
          <c:max val="30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 Evaporated Grams</a:t>
                </a:r>
              </a:p>
            </c:rich>
          </c:tx>
          <c:layout>
            <c:manualLayout>
              <c:xMode val="edge"/>
              <c:yMode val="edge"/>
              <c:x val="0.0414325963491852"/>
              <c:y val="0.39635442673324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7800096"/>
        <c:crossesAt val="0.0"/>
        <c:crossBetween val="midCat"/>
        <c:majorUnit val="100.0"/>
        <c:minorUnit val="10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W - Vapor pressure  vs Temperature</a:t>
            </a:r>
          </a:p>
        </c:rich>
      </c:tx>
      <c:layout>
        <c:manualLayout>
          <c:xMode val="edge"/>
          <c:yMode val="edge"/>
          <c:x val="0.267865579302587"/>
          <c:y val="0.21098925856811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263374880412"/>
          <c:y val="0.552040528268879"/>
          <c:w val="0.858793314249832"/>
          <c:h val="0.291916719136946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totale!$Y$1</c:f>
              <c:strCache>
                <c:ptCount val="1"/>
                <c:pt idx="0">
                  <c:v>(13)_x000d_Vapor_x000d_pressure _x000d_baryes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totale!$L$2:$L$38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 formatCode="0">
                  <c:v>227.0</c:v>
                </c:pt>
                <c:pt idx="5" formatCode="0">
                  <c:v>327.0</c:v>
                </c:pt>
                <c:pt idx="6" formatCode="0">
                  <c:v>427.0</c:v>
                </c:pt>
                <c:pt idx="7" formatCode="0">
                  <c:v>527.0</c:v>
                </c:pt>
                <c:pt idx="8" formatCode="0">
                  <c:v>627.0</c:v>
                </c:pt>
                <c:pt idx="9" formatCode="0">
                  <c:v>727.0</c:v>
                </c:pt>
                <c:pt idx="10" formatCode="0">
                  <c:v>827.0</c:v>
                </c:pt>
                <c:pt idx="11" formatCode="0">
                  <c:v>927.0</c:v>
                </c:pt>
                <c:pt idx="12" formatCode="0">
                  <c:v>1027.0</c:v>
                </c:pt>
                <c:pt idx="13" formatCode="0">
                  <c:v>1127.0</c:v>
                </c:pt>
                <c:pt idx="14" formatCode="0">
                  <c:v>1227.0</c:v>
                </c:pt>
                <c:pt idx="15" formatCode="0">
                  <c:v>1327.0</c:v>
                </c:pt>
                <c:pt idx="16" formatCode="0">
                  <c:v>1427.0</c:v>
                </c:pt>
                <c:pt idx="17" formatCode="0">
                  <c:v>1527.0</c:v>
                </c:pt>
                <c:pt idx="18" formatCode="0">
                  <c:v>1627.0</c:v>
                </c:pt>
                <c:pt idx="19" formatCode="0">
                  <c:v>1727.0</c:v>
                </c:pt>
                <c:pt idx="20" formatCode="0">
                  <c:v>1827.0</c:v>
                </c:pt>
                <c:pt idx="21" formatCode="0">
                  <c:v>1927.0</c:v>
                </c:pt>
                <c:pt idx="22" formatCode="0">
                  <c:v>2027.0</c:v>
                </c:pt>
                <c:pt idx="23" formatCode="0">
                  <c:v>2127.0</c:v>
                </c:pt>
                <c:pt idx="24" formatCode="0">
                  <c:v>2227.0</c:v>
                </c:pt>
                <c:pt idx="25" formatCode="0">
                  <c:v>2327.0</c:v>
                </c:pt>
                <c:pt idx="26" formatCode="0">
                  <c:v>2427.0</c:v>
                </c:pt>
                <c:pt idx="27" formatCode="0">
                  <c:v>2527.0</c:v>
                </c:pt>
                <c:pt idx="28" formatCode="0">
                  <c:v>2627.0</c:v>
                </c:pt>
                <c:pt idx="29" formatCode="0">
                  <c:v>2727.0</c:v>
                </c:pt>
                <c:pt idx="30" formatCode="0">
                  <c:v>2827.0</c:v>
                </c:pt>
                <c:pt idx="31" formatCode="0">
                  <c:v>2927.0</c:v>
                </c:pt>
                <c:pt idx="32" formatCode="0">
                  <c:v>3027.0</c:v>
                </c:pt>
                <c:pt idx="33" formatCode="0">
                  <c:v>3127.0</c:v>
                </c:pt>
                <c:pt idx="34" formatCode="0">
                  <c:v>3227.0</c:v>
                </c:pt>
                <c:pt idx="35" formatCode="0">
                  <c:v>3327.0</c:v>
                </c:pt>
                <c:pt idx="36" formatCode="0">
                  <c:v>3382.0</c:v>
                </c:pt>
              </c:numCache>
            </c:numRef>
          </c:xVal>
          <c:yVal>
            <c:numRef>
              <c:f>totale!$Y$2:$Y$38</c:f>
              <c:numCache>
                <c:formatCode>0,000E+00</c:formatCode>
                <c:ptCount val="37"/>
                <c:pt idx="0">
                  <c:v>9.99999999999999E-65</c:v>
                </c:pt>
                <c:pt idx="1">
                  <c:v>9.99999999999999E-65</c:v>
                </c:pt>
                <c:pt idx="2">
                  <c:v>9.99999999999999E-65</c:v>
                </c:pt>
                <c:pt idx="3">
                  <c:v>9.99999999999999E-65</c:v>
                </c:pt>
                <c:pt idx="4">
                  <c:v>9.99999999999999E-65</c:v>
                </c:pt>
                <c:pt idx="5">
                  <c:v>9.99999999999999E-65</c:v>
                </c:pt>
                <c:pt idx="6">
                  <c:v>9.99999999999999E-65</c:v>
                </c:pt>
                <c:pt idx="7">
                  <c:v>9.99999999999999E-65</c:v>
                </c:pt>
                <c:pt idx="8">
                  <c:v>9.99999999999999E-65</c:v>
                </c:pt>
                <c:pt idx="9">
                  <c:v>9.99999999999999E-65</c:v>
                </c:pt>
                <c:pt idx="10">
                  <c:v>9.99999999999999E-65</c:v>
                </c:pt>
                <c:pt idx="11">
                  <c:v>9.99999999999999E-65</c:v>
                </c:pt>
                <c:pt idx="12">
                  <c:v>9.99999999999999E-65</c:v>
                </c:pt>
                <c:pt idx="13">
                  <c:v>9.99999999999999E-65</c:v>
                </c:pt>
                <c:pt idx="14">
                  <c:v>9.99999999999999E-65</c:v>
                </c:pt>
                <c:pt idx="15">
                  <c:v>9.99999999999999E-65</c:v>
                </c:pt>
                <c:pt idx="16">
                  <c:v>9.99999999999999E-65</c:v>
                </c:pt>
                <c:pt idx="17">
                  <c:v>9.99999999999999E-65</c:v>
                </c:pt>
                <c:pt idx="18">
                  <c:v>9.99999999999999E-65</c:v>
                </c:pt>
                <c:pt idx="19">
                  <c:v>1.32E-8</c:v>
                </c:pt>
                <c:pt idx="20">
                  <c:v>1.22E-7</c:v>
                </c:pt>
                <c:pt idx="21">
                  <c:v>9.89E-7</c:v>
                </c:pt>
                <c:pt idx="22">
                  <c:v>6.32E-6</c:v>
                </c:pt>
                <c:pt idx="23">
                  <c:v>4.52E-5</c:v>
                </c:pt>
                <c:pt idx="24">
                  <c:v>0.000171</c:v>
                </c:pt>
                <c:pt idx="25">
                  <c:v>0.000757</c:v>
                </c:pt>
                <c:pt idx="26">
                  <c:v>0.00277</c:v>
                </c:pt>
                <c:pt idx="27">
                  <c:v>0.00999</c:v>
                </c:pt>
                <c:pt idx="28">
                  <c:v>0.0318</c:v>
                </c:pt>
                <c:pt idx="29">
                  <c:v>0.0109</c:v>
                </c:pt>
                <c:pt idx="30">
                  <c:v>0.251</c:v>
                </c:pt>
                <c:pt idx="31">
                  <c:v>0.806</c:v>
                </c:pt>
                <c:pt idx="32">
                  <c:v>1.55</c:v>
                </c:pt>
                <c:pt idx="33">
                  <c:v>3.49</c:v>
                </c:pt>
                <c:pt idx="34">
                  <c:v>7.55</c:v>
                </c:pt>
                <c:pt idx="35">
                  <c:v>17.71129032258064</c:v>
                </c:pt>
                <c:pt idx="36">
                  <c:v>23.3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195872"/>
        <c:axId val="952198944"/>
      </c:scatterChart>
      <c:valAx>
        <c:axId val="952195872"/>
        <c:scaling>
          <c:orientation val="minMax"/>
          <c:max val="3400.0"/>
          <c:min val="17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436702116780857"/>
              <c:y val="0.8959819762414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2198944"/>
        <c:crossesAt val="1.0E-12"/>
        <c:crossBetween val="midCat"/>
        <c:majorUnit val="100.0"/>
        <c:minorUnit val="50.0"/>
      </c:valAx>
      <c:valAx>
        <c:axId val="952198944"/>
        <c:scaling>
          <c:logBase val="10.0"/>
          <c:orientation val="minMax"/>
          <c:max val="100.0"/>
          <c:min val="1.0E-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Vapor Pressure (Baryes)</a:t>
                </a:r>
              </a:p>
            </c:rich>
          </c:tx>
          <c:layout>
            <c:manualLayout>
              <c:xMode val="edge"/>
              <c:yMode val="edge"/>
              <c:x val="0.0308451784436036"/>
              <c:y val="0.485564380319512"/>
            </c:manualLayout>
          </c:layout>
          <c:overlay val="0"/>
          <c:spPr>
            <a:noFill/>
            <a:ln w="25400">
              <a:noFill/>
            </a:ln>
          </c:spPr>
        </c:title>
        <c:numFmt formatCode="0E+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2195872"/>
        <c:crossesAt val="1000.0"/>
        <c:crossBetween val="midCat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Pure W - Resistivity vs Temperature</a:t>
            </a:r>
          </a:p>
        </c:rich>
      </c:tx>
      <c:layout>
        <c:manualLayout>
          <c:xMode val="edge"/>
          <c:yMode val="edge"/>
          <c:x val="0.228040885579679"/>
          <c:y val="0.048233030356735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05899794456"/>
          <c:y val="0.463036684233292"/>
          <c:w val="0.849399906330984"/>
          <c:h val="0.373001773410152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totale!$AB$1</c:f>
              <c:strCache>
                <c:ptCount val="1"/>
                <c:pt idx="0">
                  <c:v>(16)_x000d_Resis-_x000d_tivity._x000d_micro Ohm_x000d_cm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totale!$AB$2:$AB$38</c:f>
              <c:numCache>
                <c:formatCode>0.00</c:formatCode>
                <c:ptCount val="37"/>
                <c:pt idx="0">
                  <c:v>0.0</c:v>
                </c:pt>
                <c:pt idx="1">
                  <c:v>0.0</c:v>
                </c:pt>
                <c:pt idx="2">
                  <c:v>5.65</c:v>
                </c:pt>
                <c:pt idx="3">
                  <c:v>8.0</c:v>
                </c:pt>
                <c:pt idx="4">
                  <c:v>10.48</c:v>
                </c:pt>
                <c:pt idx="5">
                  <c:v>13.07</c:v>
                </c:pt>
                <c:pt idx="6">
                  <c:v>15.75</c:v>
                </c:pt>
                <c:pt idx="7">
                  <c:v>18.51</c:v>
                </c:pt>
                <c:pt idx="8">
                  <c:v>21.35</c:v>
                </c:pt>
                <c:pt idx="9">
                  <c:v>24.26</c:v>
                </c:pt>
                <c:pt idx="10">
                  <c:v>27.23</c:v>
                </c:pt>
                <c:pt idx="11">
                  <c:v>30.26</c:v>
                </c:pt>
                <c:pt idx="12">
                  <c:v>33.29</c:v>
                </c:pt>
                <c:pt idx="13">
                  <c:v>36.37</c:v>
                </c:pt>
                <c:pt idx="14">
                  <c:v>39.5</c:v>
                </c:pt>
                <c:pt idx="15">
                  <c:v>42.67</c:v>
                </c:pt>
                <c:pt idx="16">
                  <c:v>45.88</c:v>
                </c:pt>
                <c:pt idx="17">
                  <c:v>49.12</c:v>
                </c:pt>
                <c:pt idx="18">
                  <c:v>52.4</c:v>
                </c:pt>
                <c:pt idx="19">
                  <c:v>55.71</c:v>
                </c:pt>
                <c:pt idx="20">
                  <c:v>59.05</c:v>
                </c:pt>
                <c:pt idx="21">
                  <c:v>62.42</c:v>
                </c:pt>
                <c:pt idx="22">
                  <c:v>65.82</c:v>
                </c:pt>
                <c:pt idx="23">
                  <c:v>69.25</c:v>
                </c:pt>
                <c:pt idx="24">
                  <c:v>72.71</c:v>
                </c:pt>
                <c:pt idx="25">
                  <c:v>76.2</c:v>
                </c:pt>
                <c:pt idx="26">
                  <c:v>79.71</c:v>
                </c:pt>
                <c:pt idx="27">
                  <c:v>83.25</c:v>
                </c:pt>
                <c:pt idx="28">
                  <c:v>86.81</c:v>
                </c:pt>
                <c:pt idx="29">
                  <c:v>90.4</c:v>
                </c:pt>
                <c:pt idx="30">
                  <c:v>93.9</c:v>
                </c:pt>
                <c:pt idx="31">
                  <c:v>97.4</c:v>
                </c:pt>
                <c:pt idx="32">
                  <c:v>101.1</c:v>
                </c:pt>
                <c:pt idx="33">
                  <c:v>104.9</c:v>
                </c:pt>
                <c:pt idx="34">
                  <c:v>108.5</c:v>
                </c:pt>
                <c:pt idx="35">
                  <c:v>112.1774193548387</c:v>
                </c:pt>
                <c:pt idx="36">
                  <c:v>114.2</c:v>
                </c:pt>
              </c:numCache>
            </c:numRef>
          </c:xVal>
          <c:yVal>
            <c:numRef>
              <c:f>totale!$L$2:$L$38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 formatCode="0">
                  <c:v>227.0</c:v>
                </c:pt>
                <c:pt idx="5" formatCode="0">
                  <c:v>327.0</c:v>
                </c:pt>
                <c:pt idx="6" formatCode="0">
                  <c:v>427.0</c:v>
                </c:pt>
                <c:pt idx="7" formatCode="0">
                  <c:v>527.0</c:v>
                </c:pt>
                <c:pt idx="8" formatCode="0">
                  <c:v>627.0</c:v>
                </c:pt>
                <c:pt idx="9" formatCode="0">
                  <c:v>727.0</c:v>
                </c:pt>
                <c:pt idx="10" formatCode="0">
                  <c:v>827.0</c:v>
                </c:pt>
                <c:pt idx="11" formatCode="0">
                  <c:v>927.0</c:v>
                </c:pt>
                <c:pt idx="12" formatCode="0">
                  <c:v>1027.0</c:v>
                </c:pt>
                <c:pt idx="13" formatCode="0">
                  <c:v>1127.0</c:v>
                </c:pt>
                <c:pt idx="14" formatCode="0">
                  <c:v>1227.0</c:v>
                </c:pt>
                <c:pt idx="15" formatCode="0">
                  <c:v>1327.0</c:v>
                </c:pt>
                <c:pt idx="16" formatCode="0">
                  <c:v>1427.0</c:v>
                </c:pt>
                <c:pt idx="17" formatCode="0">
                  <c:v>1527.0</c:v>
                </c:pt>
                <c:pt idx="18" formatCode="0">
                  <c:v>1627.0</c:v>
                </c:pt>
                <c:pt idx="19" formatCode="0">
                  <c:v>1727.0</c:v>
                </c:pt>
                <c:pt idx="20" formatCode="0">
                  <c:v>1827.0</c:v>
                </c:pt>
                <c:pt idx="21" formatCode="0">
                  <c:v>1927.0</c:v>
                </c:pt>
                <c:pt idx="22" formatCode="0">
                  <c:v>2027.0</c:v>
                </c:pt>
                <c:pt idx="23" formatCode="0">
                  <c:v>2127.0</c:v>
                </c:pt>
                <c:pt idx="24" formatCode="0">
                  <c:v>2227.0</c:v>
                </c:pt>
                <c:pt idx="25" formatCode="0">
                  <c:v>2327.0</c:v>
                </c:pt>
                <c:pt idx="26" formatCode="0">
                  <c:v>2427.0</c:v>
                </c:pt>
                <c:pt idx="27" formatCode="0">
                  <c:v>2527.0</c:v>
                </c:pt>
                <c:pt idx="28" formatCode="0">
                  <c:v>2627.0</c:v>
                </c:pt>
                <c:pt idx="29" formatCode="0">
                  <c:v>2727.0</c:v>
                </c:pt>
                <c:pt idx="30" formatCode="0">
                  <c:v>2827.0</c:v>
                </c:pt>
                <c:pt idx="31" formatCode="0">
                  <c:v>2927.0</c:v>
                </c:pt>
                <c:pt idx="32" formatCode="0">
                  <c:v>3027.0</c:v>
                </c:pt>
                <c:pt idx="33" formatCode="0">
                  <c:v>3127.0</c:v>
                </c:pt>
                <c:pt idx="34" formatCode="0">
                  <c:v>3227.0</c:v>
                </c:pt>
                <c:pt idx="35" formatCode="0">
                  <c:v>3327.0</c:v>
                </c:pt>
                <c:pt idx="36" formatCode="0">
                  <c:v>3382.0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555664"/>
        <c:axId val="798560464"/>
      </c:scatterChart>
      <c:valAx>
        <c:axId val="798555664"/>
        <c:scaling>
          <c:orientation val="minMax"/>
          <c:max val="120.0"/>
          <c:min val="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Symbol"/>
                    <a:ea typeface="Symbol"/>
                    <a:cs typeface="Symbol"/>
                  </a:defRPr>
                </a:pPr>
                <a:r>
                  <a:rPr lang="pl-PL"/>
                  <a:t>r (mW cm)</a:t>
                </a:r>
              </a:p>
            </c:rich>
          </c:tx>
          <c:layout>
            <c:manualLayout>
              <c:xMode val="edge"/>
              <c:yMode val="edge"/>
              <c:x val="0.487463512667611"/>
              <c:y val="0.897133453173659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8560464"/>
        <c:crossesAt val="0.0"/>
        <c:crossBetween val="midCat"/>
        <c:majorUnit val="10.0"/>
        <c:minorUnit val="5.0"/>
      </c:valAx>
      <c:valAx>
        <c:axId val="798560464"/>
        <c:scaling>
          <c:orientation val="minMax"/>
          <c:max val="35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0292896912990479"/>
              <c:y val="0.49197635263437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555664"/>
        <c:crossesAt val="0.0"/>
        <c:crossBetween val="midCat"/>
        <c:majorUnit val="200.0"/>
        <c:minorUnit val="10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Power vs Resistivity - L=37cm D=0.2cm - W Equiv</a:t>
            </a:r>
          </a:p>
        </c:rich>
      </c:tx>
      <c:layout>
        <c:manualLayout>
          <c:xMode val="edge"/>
          <c:yMode val="edge"/>
          <c:x val="0.207096309789634"/>
          <c:y val="0.058221065688706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809653939106"/>
          <c:y val="0.438369656901316"/>
          <c:w val="0.837713682273089"/>
          <c:h val="0.294529613230572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totale!$AM$1</c:f>
              <c:strCache>
                <c:ptCount val="1"/>
                <c:pt idx="0">
                  <c:v>W =V*I (Watt) L=37cm D=0.2cm - W Equiv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totale!$AB$3:$AB$152</c:f>
              <c:numCache>
                <c:formatCode>0.00</c:formatCode>
                <c:ptCount val="150"/>
                <c:pt idx="0">
                  <c:v>0.0</c:v>
                </c:pt>
                <c:pt idx="1">
                  <c:v>5.65</c:v>
                </c:pt>
                <c:pt idx="2">
                  <c:v>8.0</c:v>
                </c:pt>
                <c:pt idx="3">
                  <c:v>10.48</c:v>
                </c:pt>
                <c:pt idx="4">
                  <c:v>13.07</c:v>
                </c:pt>
                <c:pt idx="5">
                  <c:v>15.75</c:v>
                </c:pt>
                <c:pt idx="6">
                  <c:v>18.51</c:v>
                </c:pt>
                <c:pt idx="7">
                  <c:v>21.35</c:v>
                </c:pt>
                <c:pt idx="8">
                  <c:v>24.26</c:v>
                </c:pt>
                <c:pt idx="9">
                  <c:v>27.23</c:v>
                </c:pt>
                <c:pt idx="10">
                  <c:v>30.26</c:v>
                </c:pt>
                <c:pt idx="11">
                  <c:v>33.29</c:v>
                </c:pt>
                <c:pt idx="12">
                  <c:v>36.37</c:v>
                </c:pt>
                <c:pt idx="13">
                  <c:v>39.5</c:v>
                </c:pt>
                <c:pt idx="14">
                  <c:v>42.67</c:v>
                </c:pt>
                <c:pt idx="15">
                  <c:v>45.88</c:v>
                </c:pt>
                <c:pt idx="16">
                  <c:v>49.12</c:v>
                </c:pt>
                <c:pt idx="17">
                  <c:v>52.4</c:v>
                </c:pt>
                <c:pt idx="18">
                  <c:v>55.71</c:v>
                </c:pt>
                <c:pt idx="19">
                  <c:v>59.05</c:v>
                </c:pt>
                <c:pt idx="20">
                  <c:v>62.42</c:v>
                </c:pt>
                <c:pt idx="21">
                  <c:v>65.82</c:v>
                </c:pt>
                <c:pt idx="22">
                  <c:v>69.25</c:v>
                </c:pt>
                <c:pt idx="23">
                  <c:v>72.71</c:v>
                </c:pt>
                <c:pt idx="24">
                  <c:v>76.2</c:v>
                </c:pt>
                <c:pt idx="25">
                  <c:v>79.71</c:v>
                </c:pt>
                <c:pt idx="26">
                  <c:v>83.25</c:v>
                </c:pt>
                <c:pt idx="27">
                  <c:v>86.81</c:v>
                </c:pt>
                <c:pt idx="28">
                  <c:v>90.4</c:v>
                </c:pt>
                <c:pt idx="29">
                  <c:v>93.9</c:v>
                </c:pt>
                <c:pt idx="30">
                  <c:v>97.4</c:v>
                </c:pt>
                <c:pt idx="31">
                  <c:v>101.1</c:v>
                </c:pt>
                <c:pt idx="32">
                  <c:v>104.9</c:v>
                </c:pt>
                <c:pt idx="33">
                  <c:v>108.5</c:v>
                </c:pt>
                <c:pt idx="34">
                  <c:v>112.1774193548387</c:v>
                </c:pt>
                <c:pt idx="35">
                  <c:v>114.2</c:v>
                </c:pt>
              </c:numCache>
            </c:numRef>
          </c:xVal>
          <c:yVal>
            <c:numRef>
              <c:f>totale!$AM$3:$AM$152</c:f>
              <c:numCache>
                <c:formatCode>#,#00</c:formatCode>
                <c:ptCount val="150"/>
                <c:pt idx="0">
                  <c:v>0.0</c:v>
                </c:pt>
                <c:pt idx="1">
                  <c:v>0.00074</c:v>
                </c:pt>
                <c:pt idx="2">
                  <c:v>0.046176</c:v>
                </c:pt>
                <c:pt idx="3">
                  <c:v>0.2257</c:v>
                </c:pt>
                <c:pt idx="4">
                  <c:v>0.70596</c:v>
                </c:pt>
                <c:pt idx="5">
                  <c:v>1.776</c:v>
                </c:pt>
                <c:pt idx="6">
                  <c:v>3.922</c:v>
                </c:pt>
                <c:pt idx="7">
                  <c:v>7.7034</c:v>
                </c:pt>
                <c:pt idx="8">
                  <c:v>13.9934</c:v>
                </c:pt>
                <c:pt idx="9">
                  <c:v>23.8502</c:v>
                </c:pt>
                <c:pt idx="10">
                  <c:v>38.554</c:v>
                </c:pt>
                <c:pt idx="11">
                  <c:v>59.64400000000001</c:v>
                </c:pt>
                <c:pt idx="12">
                  <c:v>88.87400000000001</c:v>
                </c:pt>
                <c:pt idx="13">
                  <c:v>128.242</c:v>
                </c:pt>
                <c:pt idx="14">
                  <c:v>179.968</c:v>
                </c:pt>
                <c:pt idx="15">
                  <c:v>246.272</c:v>
                </c:pt>
                <c:pt idx="16">
                  <c:v>329.596</c:v>
                </c:pt>
                <c:pt idx="17">
                  <c:v>432.53</c:v>
                </c:pt>
                <c:pt idx="18">
                  <c:v>557.738</c:v>
                </c:pt>
                <c:pt idx="19">
                  <c:v>708.106</c:v>
                </c:pt>
                <c:pt idx="20">
                  <c:v>886.52</c:v>
                </c:pt>
                <c:pt idx="21">
                  <c:v>1096.68</c:v>
                </c:pt>
                <c:pt idx="22">
                  <c:v>1340.88</c:v>
                </c:pt>
                <c:pt idx="23">
                  <c:v>1622.82</c:v>
                </c:pt>
                <c:pt idx="24">
                  <c:v>1946.2</c:v>
                </c:pt>
                <c:pt idx="25">
                  <c:v>2313.98</c:v>
                </c:pt>
                <c:pt idx="26">
                  <c:v>2729.86</c:v>
                </c:pt>
                <c:pt idx="27">
                  <c:v>3199.76</c:v>
                </c:pt>
                <c:pt idx="28">
                  <c:v>3725.9</c:v>
                </c:pt>
                <c:pt idx="29">
                  <c:v>4314.2</c:v>
                </c:pt>
                <c:pt idx="30">
                  <c:v>4969.1</c:v>
                </c:pt>
                <c:pt idx="31">
                  <c:v>5695.780000000001</c:v>
                </c:pt>
                <c:pt idx="32">
                  <c:v>6499.42</c:v>
                </c:pt>
                <c:pt idx="33">
                  <c:v>7385.200000000001</c:v>
                </c:pt>
                <c:pt idx="34">
                  <c:v>8362.0</c:v>
                </c:pt>
                <c:pt idx="35">
                  <c:v>8894.800000000001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'7Nov2000-Wth2% 80 A '!$L$3</c:f>
              <c:strCache>
                <c:ptCount val="1"/>
                <c:pt idx="0">
                  <c:v>7Nov\80invA-WTH20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'7Nov2000-Wth2% 80 A '!$L$69</c:f>
              <c:numCache>
                <c:formatCode>General</c:formatCode>
                <c:ptCount val="1"/>
                <c:pt idx="0">
                  <c:v>51.36777027027028</c:v>
                </c:pt>
              </c:numCache>
            </c:numRef>
          </c:xVal>
          <c:yVal>
            <c:numRef>
              <c:f>'7Nov2000-Wth2% 80 A '!$I$69</c:f>
              <c:numCache>
                <c:formatCode>General</c:formatCode>
                <c:ptCount val="1"/>
                <c:pt idx="0">
                  <c:v>408.4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'7Nov2000-Wth2% 120 AINV'!$L$3</c:f>
              <c:strCache>
                <c:ptCount val="1"/>
                <c:pt idx="0">
                  <c:v>r (7Nov\120invA-WTH20)</c:v>
                </c:pt>
              </c:strCache>
            </c:strRef>
          </c:tx>
          <c:spPr>
            <a:ln w="12700">
              <a:solidFill>
                <a:srgbClr val="4600A5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xVal>
            <c:numRef>
              <c:f>'7Nov2000-Wth2% 120 AINV'!$L$36</c:f>
              <c:numCache>
                <c:formatCode>#,#00</c:formatCode>
                <c:ptCount val="1"/>
                <c:pt idx="0">
                  <c:v>68.94318918918918</c:v>
                </c:pt>
              </c:numCache>
            </c:numRef>
          </c:xVal>
          <c:yVal>
            <c:numRef>
              <c:f>'7Nov2000-Wth2% 120 AINV'!$I$36</c:f>
              <c:numCache>
                <c:formatCode>General</c:formatCode>
                <c:ptCount val="1"/>
                <c:pt idx="0">
                  <c:v>1233.7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'6Nov2000-W-Th2% 50A'!$L$3</c:f>
              <c:strCache>
                <c:ptCount val="1"/>
                <c:pt idx="0">
                  <c:v>r(mWcm)- W-Th2%-07/11/2000 50A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339966"/>
                </a:solidFill>
                <a:prstDash val="solid"/>
              </a:ln>
            </c:spPr>
          </c:marker>
          <c:xVal>
            <c:numRef>
              <c:f>'6Nov2000-W-Th2% 50A'!$L$155</c:f>
              <c:numCache>
                <c:formatCode>General</c:formatCode>
                <c:ptCount val="1"/>
                <c:pt idx="0">
                  <c:v>31.58481081081081</c:v>
                </c:pt>
              </c:numCache>
            </c:numRef>
          </c:xVal>
          <c:yVal>
            <c:numRef>
              <c:f>'6Nov2000-W-Th2% 50A'!$I$155</c:f>
              <c:numCache>
                <c:formatCode>General</c:formatCode>
                <c:ptCount val="1"/>
                <c:pt idx="0">
                  <c:v>98.1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'7Nov2000-WTh2%120A-3INV'!$L$3</c:f>
              <c:strCache>
                <c:ptCount val="1"/>
                <c:pt idx="0">
                  <c:v>r7Nov\120invA-3-WTH20</c:v>
                </c:pt>
              </c:strCache>
            </c:strRef>
          </c:tx>
          <c:spPr>
            <a:ln w="12700">
              <a:solidFill>
                <a:srgbClr val="9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00000"/>
              </a:solidFill>
              <a:ln>
                <a:solidFill>
                  <a:srgbClr val="900000"/>
                </a:solidFill>
                <a:prstDash val="solid"/>
              </a:ln>
            </c:spPr>
          </c:marker>
          <c:xVal>
            <c:numRef>
              <c:f>'7Nov2000-WTh2%120A-3INV'!$L$121</c:f>
              <c:numCache>
                <c:formatCode>0.00E+00</c:formatCode>
                <c:ptCount val="1"/>
                <c:pt idx="0">
                  <c:v>73.27336486486486</c:v>
                </c:pt>
              </c:numCache>
            </c:numRef>
          </c:xVal>
          <c:yVal>
            <c:numRef>
              <c:f>'7Nov2000-WTh2%120A-3INV'!$I$121</c:f>
              <c:numCache>
                <c:formatCode>General</c:formatCode>
                <c:ptCount val="1"/>
                <c:pt idx="0">
                  <c:v>1310.5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485232"/>
        <c:axId val="798487360"/>
      </c:scatterChart>
      <c:valAx>
        <c:axId val="798485232"/>
        <c:scaling>
          <c:orientation val="minMax"/>
          <c:max val="100.0"/>
          <c:min val="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Resistivity (mWcm)</a:t>
                </a:r>
              </a:p>
            </c:rich>
          </c:tx>
          <c:layout>
            <c:manualLayout>
              <c:xMode val="edge"/>
              <c:yMode val="edge"/>
              <c:x val="0.408595310847338"/>
              <c:y val="0.80824398662496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87360"/>
        <c:crossesAt val="0.0"/>
        <c:crossBetween val="midCat"/>
        <c:majorUnit val="10.0"/>
        <c:minorUnit val="5.0"/>
      </c:valAx>
      <c:valAx>
        <c:axId val="798487360"/>
        <c:scaling>
          <c:orientation val="minMax"/>
          <c:max val="40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Power(watt)</a:t>
                </a:r>
              </a:p>
            </c:rich>
          </c:tx>
          <c:layout>
            <c:manualLayout>
              <c:xMode val="edge"/>
              <c:yMode val="edge"/>
              <c:x val="0.024254465859678"/>
              <c:y val="0.44521923201380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85232"/>
        <c:crossesAt val="0.0"/>
        <c:crossBetween val="midCat"/>
        <c:majorUnit val="200.0"/>
        <c:minorUnit val="10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0764950346691738"/>
          <c:y val="0.880163952108726"/>
          <c:w val="0.947791896815137"/>
          <c:h val="0.9657830870456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Power vs Temperature- L=37cm D=0.2cm - W Equiv</a:t>
            </a:r>
          </a:p>
        </c:rich>
      </c:tx>
      <c:layout>
        <c:manualLayout>
          <c:xMode val="edge"/>
          <c:yMode val="edge"/>
          <c:x val="0.31730023720297"/>
          <c:y val="0.075002296587926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520330907755"/>
          <c:y val="0.391679043101274"/>
          <c:w val="0.832467653772929"/>
          <c:h val="0.400012639763003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totale!$AN$1</c:f>
              <c:strCache>
                <c:ptCount val="1"/>
                <c:pt idx="0">
                  <c:v>W =V*I (Watt) L=37cm D=0.2cm - W Equiv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totale!$AC$2:$AC$153</c:f>
              <c:numCache>
                <c:formatCode>General</c:formatCode>
                <c:ptCount val="152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totale!$AN$2:$AN$153</c:f>
              <c:numCache>
                <c:formatCode>#,#00</c:formatCode>
                <c:ptCount val="152"/>
                <c:pt idx="0">
                  <c:v>7.4E-131</c:v>
                </c:pt>
                <c:pt idx="1">
                  <c:v>0.0</c:v>
                </c:pt>
                <c:pt idx="2">
                  <c:v>0.000739966034</c:v>
                </c:pt>
                <c:pt idx="3">
                  <c:v>0.046187174</c:v>
                </c:pt>
                <c:pt idx="4">
                  <c:v>0.2256692752</c:v>
                </c:pt>
                <c:pt idx="5">
                  <c:v>0.7060858</c:v>
                </c:pt>
                <c:pt idx="6">
                  <c:v>1.775908240000001</c:v>
                </c:pt>
                <c:pt idx="7">
                  <c:v>3.921911200000001</c:v>
                </c:pt>
                <c:pt idx="8">
                  <c:v>7.706273420000003</c:v>
                </c:pt>
                <c:pt idx="9">
                  <c:v>13.99732866</c:v>
                </c:pt>
                <c:pt idx="10">
                  <c:v>23.85545400000001</c:v>
                </c:pt>
                <c:pt idx="11">
                  <c:v>38.56255440000002</c:v>
                </c:pt>
                <c:pt idx="12">
                  <c:v>59.62794200000001</c:v>
                </c:pt>
                <c:pt idx="13">
                  <c:v>88.86271500000004</c:v>
                </c:pt>
                <c:pt idx="14">
                  <c:v>128.2487340000001</c:v>
                </c:pt>
                <c:pt idx="15">
                  <c:v>179.9872844000001</c:v>
                </c:pt>
                <c:pt idx="16">
                  <c:v>246.1964904000001</c:v>
                </c:pt>
                <c:pt idx="17">
                  <c:v>329.6113920000001</c:v>
                </c:pt>
                <c:pt idx="18">
                  <c:v>432.4911352000001</c:v>
                </c:pt>
                <c:pt idx="19">
                  <c:v>557.7565000000002</c:v>
                </c:pt>
                <c:pt idx="20">
                  <c:v>708.570942</c:v>
                </c:pt>
                <c:pt idx="21">
                  <c:v>886.1707200000005</c:v>
                </c:pt>
                <c:pt idx="22">
                  <c:v>1097.091440000001</c:v>
                </c:pt>
                <c:pt idx="23">
                  <c:v>1341.657</c:v>
                </c:pt>
                <c:pt idx="24">
                  <c:v>1621.58864</c:v>
                </c:pt>
                <c:pt idx="25">
                  <c:v>1945.572480000001</c:v>
                </c:pt>
                <c:pt idx="26">
                  <c:v>2315.14698</c:v>
                </c:pt>
                <c:pt idx="27">
                  <c:v>2729.678700000001</c:v>
                </c:pt>
                <c:pt idx="28">
                  <c:v>3201.214840000001</c:v>
                </c:pt>
                <c:pt idx="29">
                  <c:v>3725.870400000002</c:v>
                </c:pt>
                <c:pt idx="30">
                  <c:v>4316.219460000001</c:v>
                </c:pt>
                <c:pt idx="31">
                  <c:v>4966.892580000001</c:v>
                </c:pt>
                <c:pt idx="32">
                  <c:v>5695.405560000002</c:v>
                </c:pt>
                <c:pt idx="33">
                  <c:v>6499.489560000002</c:v>
                </c:pt>
                <c:pt idx="34">
                  <c:v>7386.938260000002</c:v>
                </c:pt>
                <c:pt idx="35">
                  <c:v>8357.603660000002</c:v>
                </c:pt>
                <c:pt idx="36">
                  <c:v>0.889190808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509344"/>
        <c:axId val="798512416"/>
      </c:scatterChart>
      <c:valAx>
        <c:axId val="798509344"/>
        <c:scaling>
          <c:orientation val="minMax"/>
          <c:max val="28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Temperature(Celsius)</a:t>
                </a:r>
              </a:p>
            </c:rich>
          </c:tx>
          <c:layout>
            <c:manualLayout>
              <c:xMode val="edge"/>
              <c:yMode val="edge"/>
              <c:x val="0.440298679242635"/>
              <c:y val="0.8708608923884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512416"/>
        <c:crossesAt val="0.0"/>
        <c:crossBetween val="midCat"/>
        <c:majorUnit val="200.0"/>
      </c:valAx>
      <c:valAx>
        <c:axId val="798512416"/>
        <c:scaling>
          <c:orientation val="minMax"/>
          <c:max val="40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Power(watt)</a:t>
                </a:r>
              </a:p>
            </c:rich>
          </c:tx>
          <c:layout>
            <c:manualLayout>
              <c:xMode val="edge"/>
              <c:yMode val="edge"/>
              <c:x val="0.0320865439948349"/>
              <c:y val="0.4791817585301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509344"/>
        <c:crossesAt val="0.0"/>
        <c:crossBetween val="midCat"/>
        <c:majorUnit val="200.0"/>
        <c:minorUnit val="10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74693390598902"/>
          <c:y val="0.445847440944882"/>
          <c:w val="0.447429084733392"/>
          <c:h val="0.4958490813648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Power vs Resistivity </a:t>
            </a:r>
          </a:p>
        </c:rich>
      </c:tx>
      <c:layout>
        <c:manualLayout>
          <c:xMode val="edge"/>
          <c:yMode val="edge"/>
          <c:x val="0.382689193378387"/>
          <c:y val="0.061467582509633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413359218179"/>
          <c:y val="0.418452878944287"/>
          <c:w val="0.837821608912297"/>
          <c:h val="0.413724597826272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totale!$AI$1</c:f>
              <c:strCache>
                <c:ptCount val="1"/>
                <c:pt idx="0">
                  <c:v>W (watt) L=63cm D=0.2cm - W Equiv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totale!$AB$2:$AB$38</c:f>
              <c:numCache>
                <c:formatCode>0.00</c:formatCode>
                <c:ptCount val="37"/>
                <c:pt idx="0">
                  <c:v>0.0</c:v>
                </c:pt>
                <c:pt idx="1">
                  <c:v>0.0</c:v>
                </c:pt>
                <c:pt idx="2">
                  <c:v>5.65</c:v>
                </c:pt>
                <c:pt idx="3">
                  <c:v>8.0</c:v>
                </c:pt>
                <c:pt idx="4">
                  <c:v>10.48</c:v>
                </c:pt>
                <c:pt idx="5">
                  <c:v>13.07</c:v>
                </c:pt>
                <c:pt idx="6">
                  <c:v>15.75</c:v>
                </c:pt>
                <c:pt idx="7">
                  <c:v>18.51</c:v>
                </c:pt>
                <c:pt idx="8">
                  <c:v>21.35</c:v>
                </c:pt>
                <c:pt idx="9">
                  <c:v>24.26</c:v>
                </c:pt>
                <c:pt idx="10">
                  <c:v>27.23</c:v>
                </c:pt>
                <c:pt idx="11">
                  <c:v>30.26</c:v>
                </c:pt>
                <c:pt idx="12">
                  <c:v>33.29</c:v>
                </c:pt>
                <c:pt idx="13">
                  <c:v>36.37</c:v>
                </c:pt>
                <c:pt idx="14">
                  <c:v>39.5</c:v>
                </c:pt>
                <c:pt idx="15">
                  <c:v>42.67</c:v>
                </c:pt>
                <c:pt idx="16">
                  <c:v>45.88</c:v>
                </c:pt>
                <c:pt idx="17">
                  <c:v>49.12</c:v>
                </c:pt>
                <c:pt idx="18">
                  <c:v>52.4</c:v>
                </c:pt>
                <c:pt idx="19">
                  <c:v>55.71</c:v>
                </c:pt>
                <c:pt idx="20">
                  <c:v>59.05</c:v>
                </c:pt>
                <c:pt idx="21">
                  <c:v>62.42</c:v>
                </c:pt>
                <c:pt idx="22">
                  <c:v>65.82</c:v>
                </c:pt>
                <c:pt idx="23">
                  <c:v>69.25</c:v>
                </c:pt>
                <c:pt idx="24">
                  <c:v>72.71</c:v>
                </c:pt>
                <c:pt idx="25">
                  <c:v>76.2</c:v>
                </c:pt>
                <c:pt idx="26">
                  <c:v>79.71</c:v>
                </c:pt>
                <c:pt idx="27">
                  <c:v>83.25</c:v>
                </c:pt>
                <c:pt idx="28">
                  <c:v>86.81</c:v>
                </c:pt>
                <c:pt idx="29">
                  <c:v>90.4</c:v>
                </c:pt>
                <c:pt idx="30">
                  <c:v>93.9</c:v>
                </c:pt>
                <c:pt idx="31">
                  <c:v>97.4</c:v>
                </c:pt>
                <c:pt idx="32">
                  <c:v>101.1</c:v>
                </c:pt>
                <c:pt idx="33">
                  <c:v>104.9</c:v>
                </c:pt>
                <c:pt idx="34">
                  <c:v>108.5</c:v>
                </c:pt>
                <c:pt idx="35">
                  <c:v>112.1774193548387</c:v>
                </c:pt>
                <c:pt idx="36">
                  <c:v>114.2</c:v>
                </c:pt>
              </c:numCache>
            </c:numRef>
          </c:xVal>
          <c:yVal>
            <c:numRef>
              <c:f>totale!$AI$2:$AI$38</c:f>
              <c:numCache>
                <c:formatCode>#,#00</c:formatCode>
                <c:ptCount val="37"/>
                <c:pt idx="0">
                  <c:v>1.26E-63</c:v>
                </c:pt>
                <c:pt idx="1">
                  <c:v>0.0</c:v>
                </c:pt>
                <c:pt idx="2">
                  <c:v>0.00126</c:v>
                </c:pt>
                <c:pt idx="3">
                  <c:v>0.078624</c:v>
                </c:pt>
                <c:pt idx="4">
                  <c:v>0.3843</c:v>
                </c:pt>
                <c:pt idx="5">
                  <c:v>1.20204</c:v>
                </c:pt>
                <c:pt idx="6">
                  <c:v>3.024</c:v>
                </c:pt>
                <c:pt idx="7">
                  <c:v>6.678000000000001</c:v>
                </c:pt>
                <c:pt idx="8">
                  <c:v>13.1166</c:v>
                </c:pt>
                <c:pt idx="9">
                  <c:v>23.8266</c:v>
                </c:pt>
                <c:pt idx="10">
                  <c:v>40.6098</c:v>
                </c:pt>
                <c:pt idx="11">
                  <c:v>65.646</c:v>
                </c:pt>
                <c:pt idx="12">
                  <c:v>101.556</c:v>
                </c:pt>
                <c:pt idx="13">
                  <c:v>151.326</c:v>
                </c:pt>
                <c:pt idx="14">
                  <c:v>218.358</c:v>
                </c:pt>
                <c:pt idx="15">
                  <c:v>306.432</c:v>
                </c:pt>
                <c:pt idx="16">
                  <c:v>419.3280000000001</c:v>
                </c:pt>
                <c:pt idx="17">
                  <c:v>561.204</c:v>
                </c:pt>
                <c:pt idx="18">
                  <c:v>736.4700000000001</c:v>
                </c:pt>
                <c:pt idx="19">
                  <c:v>949.6620000000001</c:v>
                </c:pt>
                <c:pt idx="20">
                  <c:v>1205.694</c:v>
                </c:pt>
                <c:pt idx="21">
                  <c:v>1509.48</c:v>
                </c:pt>
                <c:pt idx="22">
                  <c:v>1867.32</c:v>
                </c:pt>
                <c:pt idx="23">
                  <c:v>2283.12</c:v>
                </c:pt>
                <c:pt idx="24">
                  <c:v>2763.18</c:v>
                </c:pt>
                <c:pt idx="25">
                  <c:v>3313.8</c:v>
                </c:pt>
                <c:pt idx="26">
                  <c:v>3940.02</c:v>
                </c:pt>
                <c:pt idx="27">
                  <c:v>4648.14</c:v>
                </c:pt>
                <c:pt idx="28">
                  <c:v>5448.240000000001</c:v>
                </c:pt>
                <c:pt idx="29">
                  <c:v>6344.1</c:v>
                </c:pt>
                <c:pt idx="30">
                  <c:v>7345.800000000001</c:v>
                </c:pt>
                <c:pt idx="31">
                  <c:v>8460.900000000001</c:v>
                </c:pt>
                <c:pt idx="32">
                  <c:v>9698.22</c:v>
                </c:pt>
                <c:pt idx="33">
                  <c:v>11066.58</c:v>
                </c:pt>
                <c:pt idx="34">
                  <c:v>12574.8</c:v>
                </c:pt>
                <c:pt idx="35">
                  <c:v>14238.0</c:v>
                </c:pt>
                <c:pt idx="36">
                  <c:v>15145.2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totale!$BH$1</c:f>
              <c:strCache>
                <c:ptCount val="1"/>
                <c:pt idx="0">
                  <c:v>r(mW cm) L=63cm- D=0.2cm VM Type 18/10/2000 120 A</c:v>
                </c:pt>
              </c:strCache>
            </c:strRef>
          </c:tx>
          <c:spPr>
            <a:ln w="12700">
              <a:solidFill>
                <a:srgbClr val="F20884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F20884"/>
              </a:solidFill>
              <a:ln>
                <a:solidFill>
                  <a:srgbClr val="F20884"/>
                </a:solidFill>
                <a:prstDash val="solid"/>
              </a:ln>
            </c:spPr>
          </c:marker>
          <c:xVal>
            <c:numRef>
              <c:f>totale!$BH$89:$BH$90</c:f>
              <c:numCache>
                <c:formatCode>0.00</c:formatCode>
                <c:ptCount val="2"/>
                <c:pt idx="0">
                  <c:v>69.31246031746032</c:v>
                </c:pt>
                <c:pt idx="1">
                  <c:v>69.31246031746032</c:v>
                </c:pt>
              </c:numCache>
            </c:numRef>
          </c:xVal>
          <c:yVal>
            <c:numRef>
              <c:f>totale!$BG$89:$BG$90</c:f>
              <c:numCache>
                <c:formatCode>#,#00</c:formatCode>
                <c:ptCount val="2"/>
                <c:pt idx="0">
                  <c:v>2117.176</c:v>
                </c:pt>
                <c:pt idx="1">
                  <c:v>2117.53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totale!$AX$1</c:f>
              <c:strCache>
                <c:ptCount val="1"/>
                <c:pt idx="0">
                  <c:v>r(mW cm) L=63cm- D=0.2cm VM Type 17/10/2000 100 A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xVal>
            <c:numRef>
              <c:f>totale!$AX$57:$AX$58</c:f>
              <c:numCache>
                <c:formatCode>0.00</c:formatCode>
                <c:ptCount val="2"/>
                <c:pt idx="0">
                  <c:v>59.83809523809524</c:v>
                </c:pt>
                <c:pt idx="1">
                  <c:v>59.83809523809524</c:v>
                </c:pt>
              </c:numCache>
            </c:numRef>
          </c:xVal>
          <c:yVal>
            <c:numRef>
              <c:f>totale!$AW$57:$AW$58</c:f>
              <c:numCache>
                <c:formatCode>#,#00</c:formatCode>
                <c:ptCount val="2"/>
                <c:pt idx="0">
                  <c:v>1266.567</c:v>
                </c:pt>
                <c:pt idx="1">
                  <c:v>1266.978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totale!$BC$1</c:f>
              <c:strCache>
                <c:ptCount val="1"/>
                <c:pt idx="0">
                  <c:v>r(mW cm) L=63cm- D=0.2cm VM Type 18/10/2000 110 A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totale!$BC$48:$BC$49</c:f>
              <c:numCache>
                <c:formatCode>0.00</c:formatCode>
                <c:ptCount val="2"/>
                <c:pt idx="0">
                  <c:v>64.82460317460318</c:v>
                </c:pt>
                <c:pt idx="1">
                  <c:v>64.82460317460318</c:v>
                </c:pt>
              </c:numCache>
            </c:numRef>
          </c:xVal>
          <c:yVal>
            <c:numRef>
              <c:f>totale!$BB$48:$BB$49</c:f>
              <c:numCache>
                <c:formatCode>#,#00</c:formatCode>
                <c:ptCount val="2"/>
                <c:pt idx="0">
                  <c:v>1653.974</c:v>
                </c:pt>
                <c:pt idx="1">
                  <c:v>1653.974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2081920"/>
        <c:axId val="1062086192"/>
      </c:scatterChart>
      <c:valAx>
        <c:axId val="1062081920"/>
        <c:scaling>
          <c:orientation val="minMax"/>
          <c:max val="80.0"/>
          <c:min val="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Resistivity micro Ohm cm</a:t>
                </a:r>
              </a:p>
            </c:rich>
          </c:tx>
          <c:layout>
            <c:manualLayout>
              <c:xMode val="edge"/>
              <c:yMode val="edge"/>
              <c:x val="0.434659309318619"/>
              <c:y val="0.88418849239589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062086192"/>
        <c:crossesAt val="0.0"/>
        <c:crossBetween val="midCat"/>
        <c:majorUnit val="5.0"/>
        <c:minorUnit val="2.5"/>
      </c:valAx>
      <c:valAx>
        <c:axId val="1062086192"/>
        <c:scaling>
          <c:orientation val="minMax"/>
          <c:max val="35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(watt)</a:t>
                </a:r>
              </a:p>
            </c:rich>
          </c:tx>
          <c:layout>
            <c:manualLayout>
              <c:xMode val="edge"/>
              <c:yMode val="edge"/>
              <c:x val="0.0551198462396925"/>
              <c:y val="0.543752350105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062081920"/>
        <c:crossesAt val="0.0"/>
        <c:crossBetween val="midCat"/>
        <c:majorUnit val="100.0"/>
        <c:minorUnit val="10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2047938495877"/>
          <c:y val="0.297881647772752"/>
          <c:w val="0.885067146134292"/>
          <c:h val="0.3617134826231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Temperature vs Resistivity Pure W</a:t>
            </a:r>
          </a:p>
        </c:rich>
      </c:tx>
      <c:layout>
        <c:manualLayout>
          <c:xMode val="edge"/>
          <c:yMode val="edge"/>
          <c:x val="0.328417309905227"/>
          <c:y val="0.073966826631878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809367119652"/>
          <c:y val="0.381669262175094"/>
          <c:w val="0.860453360817704"/>
          <c:h val="0.458594849900307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totale!$AB$4:$AB$38</c:f>
              <c:numCache>
                <c:formatCode>0.00</c:formatCode>
                <c:ptCount val="35"/>
                <c:pt idx="0">
                  <c:v>5.65</c:v>
                </c:pt>
                <c:pt idx="1">
                  <c:v>8.0</c:v>
                </c:pt>
                <c:pt idx="2">
                  <c:v>10.48</c:v>
                </c:pt>
                <c:pt idx="3">
                  <c:v>13.07</c:v>
                </c:pt>
                <c:pt idx="4">
                  <c:v>15.75</c:v>
                </c:pt>
                <c:pt idx="5">
                  <c:v>18.51</c:v>
                </c:pt>
                <c:pt idx="6">
                  <c:v>21.35</c:v>
                </c:pt>
                <c:pt idx="7">
                  <c:v>24.26</c:v>
                </c:pt>
                <c:pt idx="8">
                  <c:v>27.23</c:v>
                </c:pt>
                <c:pt idx="9">
                  <c:v>30.26</c:v>
                </c:pt>
                <c:pt idx="10">
                  <c:v>33.29</c:v>
                </c:pt>
                <c:pt idx="11">
                  <c:v>36.37</c:v>
                </c:pt>
                <c:pt idx="12">
                  <c:v>39.5</c:v>
                </c:pt>
                <c:pt idx="13">
                  <c:v>42.67</c:v>
                </c:pt>
                <c:pt idx="14">
                  <c:v>45.88</c:v>
                </c:pt>
                <c:pt idx="15">
                  <c:v>49.12</c:v>
                </c:pt>
                <c:pt idx="16">
                  <c:v>52.4</c:v>
                </c:pt>
                <c:pt idx="17">
                  <c:v>55.71</c:v>
                </c:pt>
                <c:pt idx="18">
                  <c:v>59.05</c:v>
                </c:pt>
                <c:pt idx="19">
                  <c:v>62.42</c:v>
                </c:pt>
                <c:pt idx="20">
                  <c:v>65.82</c:v>
                </c:pt>
                <c:pt idx="21">
                  <c:v>69.25</c:v>
                </c:pt>
                <c:pt idx="22">
                  <c:v>72.71</c:v>
                </c:pt>
                <c:pt idx="23">
                  <c:v>76.2</c:v>
                </c:pt>
                <c:pt idx="24">
                  <c:v>79.71</c:v>
                </c:pt>
                <c:pt idx="25">
                  <c:v>83.25</c:v>
                </c:pt>
                <c:pt idx="26">
                  <c:v>86.81</c:v>
                </c:pt>
                <c:pt idx="27">
                  <c:v>90.4</c:v>
                </c:pt>
                <c:pt idx="28">
                  <c:v>93.9</c:v>
                </c:pt>
                <c:pt idx="29">
                  <c:v>97.4</c:v>
                </c:pt>
                <c:pt idx="30">
                  <c:v>101.1</c:v>
                </c:pt>
                <c:pt idx="31">
                  <c:v>104.9</c:v>
                </c:pt>
                <c:pt idx="32">
                  <c:v>108.5</c:v>
                </c:pt>
                <c:pt idx="33">
                  <c:v>112.1774193548387</c:v>
                </c:pt>
                <c:pt idx="34">
                  <c:v>114.2</c:v>
                </c:pt>
              </c:numCache>
            </c:numRef>
          </c:xVal>
          <c:yVal>
            <c:numRef>
              <c:f>totale!$AC$4:$AC$38</c:f>
              <c:numCache>
                <c:formatCode>General</c:formatCode>
                <c:ptCount val="35"/>
                <c:pt idx="0">
                  <c:v>27.0</c:v>
                </c:pt>
                <c:pt idx="1">
                  <c:v>127.0</c:v>
                </c:pt>
                <c:pt idx="2">
                  <c:v>227.0</c:v>
                </c:pt>
                <c:pt idx="3">
                  <c:v>327.0</c:v>
                </c:pt>
                <c:pt idx="4">
                  <c:v>427.0</c:v>
                </c:pt>
                <c:pt idx="5">
                  <c:v>527.0</c:v>
                </c:pt>
                <c:pt idx="6">
                  <c:v>627.0</c:v>
                </c:pt>
                <c:pt idx="7">
                  <c:v>727.0</c:v>
                </c:pt>
                <c:pt idx="8">
                  <c:v>827.0</c:v>
                </c:pt>
                <c:pt idx="9">
                  <c:v>927.0</c:v>
                </c:pt>
                <c:pt idx="10">
                  <c:v>1027.0</c:v>
                </c:pt>
                <c:pt idx="11">
                  <c:v>1127.0</c:v>
                </c:pt>
                <c:pt idx="12">
                  <c:v>1227.0</c:v>
                </c:pt>
                <c:pt idx="13">
                  <c:v>1327.0</c:v>
                </c:pt>
                <c:pt idx="14">
                  <c:v>1427.0</c:v>
                </c:pt>
                <c:pt idx="15">
                  <c:v>1527.0</c:v>
                </c:pt>
                <c:pt idx="16">
                  <c:v>1627.0</c:v>
                </c:pt>
                <c:pt idx="17">
                  <c:v>1727.0</c:v>
                </c:pt>
                <c:pt idx="18">
                  <c:v>1827.0</c:v>
                </c:pt>
                <c:pt idx="19">
                  <c:v>1927.0</c:v>
                </c:pt>
                <c:pt idx="20">
                  <c:v>2027.0</c:v>
                </c:pt>
                <c:pt idx="21">
                  <c:v>2127.0</c:v>
                </c:pt>
                <c:pt idx="22">
                  <c:v>2227.0</c:v>
                </c:pt>
                <c:pt idx="23">
                  <c:v>2327.0</c:v>
                </c:pt>
                <c:pt idx="24">
                  <c:v>2427.0</c:v>
                </c:pt>
                <c:pt idx="25">
                  <c:v>2527.0</c:v>
                </c:pt>
                <c:pt idx="26">
                  <c:v>2627.0</c:v>
                </c:pt>
                <c:pt idx="27">
                  <c:v>2727.0</c:v>
                </c:pt>
                <c:pt idx="28">
                  <c:v>2827.0</c:v>
                </c:pt>
                <c:pt idx="29">
                  <c:v>2927.0</c:v>
                </c:pt>
                <c:pt idx="30">
                  <c:v>3027.0</c:v>
                </c:pt>
                <c:pt idx="31">
                  <c:v>3127.0</c:v>
                </c:pt>
                <c:pt idx="32">
                  <c:v>3227.0</c:v>
                </c:pt>
                <c:pt idx="33">
                  <c:v>3327.0</c:v>
                </c:pt>
                <c:pt idx="34">
                  <c:v>3382.0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813984"/>
        <c:axId val="794817056"/>
      </c:scatterChart>
      <c:valAx>
        <c:axId val="794813984"/>
        <c:scaling>
          <c:orientation val="minMax"/>
          <c:max val="115.0"/>
          <c:min val="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Symbol"/>
                    <a:ea typeface="Symbol"/>
                    <a:cs typeface="Symbol"/>
                  </a:defRPr>
                </a:pPr>
                <a:r>
                  <a:rPr lang="en-US"/>
                  <a:t>microOhm cm</a:t>
                </a:r>
              </a:p>
            </c:rich>
          </c:tx>
          <c:layout>
            <c:manualLayout>
              <c:xMode val="edge"/>
              <c:yMode val="edge"/>
              <c:x val="0.472920884889389"/>
              <c:y val="0.908313609467456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817056"/>
        <c:crossesAt val="0.0"/>
        <c:crossBetween val="midCat"/>
        <c:majorUnit val="10.0"/>
        <c:minorUnit val="5.0"/>
      </c:valAx>
      <c:valAx>
        <c:axId val="794817056"/>
        <c:scaling>
          <c:orientation val="minMax"/>
          <c:max val="35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Celsius</a:t>
                </a:r>
              </a:p>
            </c:rich>
          </c:tx>
          <c:layout>
            <c:manualLayout>
              <c:xMode val="edge"/>
              <c:yMode val="edge"/>
              <c:x val="0.0197050799684522"/>
              <c:y val="0.5532726086753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813984"/>
        <c:crossesAt val="0.0"/>
        <c:crossBetween val="midCat"/>
        <c:majorUnit val="200.0"/>
        <c:minorUnit val="5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Current vs Temperature</a:t>
            </a:r>
          </a:p>
        </c:rich>
      </c:tx>
      <c:layout>
        <c:manualLayout>
          <c:xMode val="edge"/>
          <c:yMode val="edge"/>
          <c:x val="0.399357964869776"/>
          <c:y val="0.0342476539747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98394754847228"/>
          <c:y val="0.434944893956774"/>
          <c:w val="0.872367875956676"/>
          <c:h val="0.386998212733193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totale!$AK$1</c:f>
              <c:strCache>
                <c:ptCount val="1"/>
                <c:pt idx="0">
                  <c:v>I (Amp) L=37cm D=0.2cm - W equiv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totale!$AC$2:$AC$153</c:f>
              <c:numCache>
                <c:formatCode>General</c:formatCode>
                <c:ptCount val="152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totale!$AK$2:$AK$153</c:f>
              <c:numCache>
                <c:formatCode>#,#00</c:formatCode>
                <c:ptCount val="152"/>
                <c:pt idx="0">
                  <c:v>8.94427190999916E-66</c:v>
                </c:pt>
                <c:pt idx="1">
                  <c:v>0.0</c:v>
                </c:pt>
                <c:pt idx="2">
                  <c:v>0.333353014085669</c:v>
                </c:pt>
                <c:pt idx="3">
                  <c:v>2.206551880196793</c:v>
                </c:pt>
                <c:pt idx="4">
                  <c:v>4.2592622835416</c:v>
                </c:pt>
                <c:pt idx="5">
                  <c:v>6.73056461227437</c:v>
                </c:pt>
                <c:pt idx="6">
                  <c:v>9.677702206619093</c:v>
                </c:pt>
                <c:pt idx="7">
                  <c:v>13.23752242679876</c:v>
                </c:pt>
                <c:pt idx="8">
                  <c:v>17.27138905820838</c:v>
                </c:pt>
                <c:pt idx="9">
                  <c:v>21.83296773230795</c:v>
                </c:pt>
                <c:pt idx="10">
                  <c:v>26.92225844909748</c:v>
                </c:pt>
                <c:pt idx="11">
                  <c:v>32.50348412093695</c:v>
                </c:pt>
                <c:pt idx="12">
                  <c:v>38.54086766018639</c:v>
                </c:pt>
                <c:pt idx="13">
                  <c:v>45.03440906684578</c:v>
                </c:pt>
                <c:pt idx="14">
                  <c:v>51.93044270945514</c:v>
                </c:pt>
                <c:pt idx="15">
                  <c:v>59.22896858801445</c:v>
                </c:pt>
                <c:pt idx="16">
                  <c:v>66.84054398342373</c:v>
                </c:pt>
                <c:pt idx="17">
                  <c:v>74.77411316759298</c:v>
                </c:pt>
                <c:pt idx="18">
                  <c:v>82.9491776933322</c:v>
                </c:pt>
                <c:pt idx="19">
                  <c:v>91.41045892019143</c:v>
                </c:pt>
                <c:pt idx="20">
                  <c:v>100.0864026728906</c:v>
                </c:pt>
                <c:pt idx="21">
                  <c:v>108.8517891446898</c:v>
                </c:pt>
                <c:pt idx="22">
                  <c:v>117.9749464928889</c:v>
                </c:pt>
                <c:pt idx="23">
                  <c:v>127.1875465601881</c:v>
                </c:pt>
                <c:pt idx="24">
                  <c:v>136.4895893465872</c:v>
                </c:pt>
                <c:pt idx="25">
                  <c:v>145.9705175711863</c:v>
                </c:pt>
                <c:pt idx="26">
                  <c:v>155.7197739530854</c:v>
                </c:pt>
                <c:pt idx="27">
                  <c:v>165.3795876158845</c:v>
                </c:pt>
                <c:pt idx="28">
                  <c:v>175.3971721550835</c:v>
                </c:pt>
                <c:pt idx="29">
                  <c:v>185.3253139751826</c:v>
                </c:pt>
                <c:pt idx="30">
                  <c:v>195.6112266716817</c:v>
                </c:pt>
                <c:pt idx="31">
                  <c:v>205.8076966490807</c:v>
                </c:pt>
                <c:pt idx="32">
                  <c:v>216.2724947837797</c:v>
                </c:pt>
                <c:pt idx="33">
                  <c:v>226.9161783566787</c:v>
                </c:pt>
                <c:pt idx="34">
                  <c:v>237.6493046486777</c:v>
                </c:pt>
                <c:pt idx="35">
                  <c:v>248.3824309406767</c:v>
                </c:pt>
                <c:pt idx="36">
                  <c:v>0.0253838436805776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totale!$BU$1</c:f>
              <c:strCache>
                <c:ptCount val="1"/>
                <c:pt idx="0">
                  <c:v>T ( Celsius) Land Pir (salita) 13/11/2000</c:v>
                </c:pt>
              </c:strCache>
            </c:strRef>
          </c:tx>
          <c:spPr>
            <a:ln w="12700">
              <a:solidFill>
                <a:srgbClr val="F20884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20884"/>
              </a:solidFill>
              <a:ln>
                <a:solidFill>
                  <a:srgbClr val="F20884"/>
                </a:solidFill>
                <a:prstDash val="solid"/>
              </a:ln>
            </c:spPr>
          </c:marker>
          <c:xVal>
            <c:numRef>
              <c:f>totale!$BU$2:$BU$14</c:f>
              <c:numCache>
                <c:formatCode>0,000E+00</c:formatCode>
                <c:ptCount val="13"/>
                <c:pt idx="0">
                  <c:v>1095.0</c:v>
                </c:pt>
                <c:pt idx="1">
                  <c:v>1174.0</c:v>
                </c:pt>
                <c:pt idx="2">
                  <c:v>1257.0</c:v>
                </c:pt>
                <c:pt idx="3">
                  <c:v>1339.0</c:v>
                </c:pt>
                <c:pt idx="4">
                  <c:v>1477.0</c:v>
                </c:pt>
                <c:pt idx="5">
                  <c:v>1620.0</c:v>
                </c:pt>
                <c:pt idx="6">
                  <c:v>1780.0</c:v>
                </c:pt>
                <c:pt idx="7">
                  <c:v>1950.0</c:v>
                </c:pt>
                <c:pt idx="8">
                  <c:v>2140.0</c:v>
                </c:pt>
                <c:pt idx="9">
                  <c:v>2342.0</c:v>
                </c:pt>
                <c:pt idx="10">
                  <c:v>2455.0</c:v>
                </c:pt>
                <c:pt idx="11">
                  <c:v>2566.0</c:v>
                </c:pt>
                <c:pt idx="12">
                  <c:v>2594.0</c:v>
                </c:pt>
              </c:numCache>
            </c:numRef>
          </c:xVal>
          <c:yVal>
            <c:numRef>
              <c:f>totale!$BS$2:$BS$14</c:f>
              <c:numCache>
                <c:formatCode>0</c:formatCode>
                <c:ptCount val="13"/>
                <c:pt idx="0">
                  <c:v>55.0</c:v>
                </c:pt>
                <c:pt idx="1">
                  <c:v>60.0</c:v>
                </c:pt>
                <c:pt idx="2">
                  <c:v>65.0</c:v>
                </c:pt>
                <c:pt idx="3">
                  <c:v>70.0</c:v>
                </c:pt>
                <c:pt idx="4">
                  <c:v>80.0</c:v>
                </c:pt>
                <c:pt idx="5">
                  <c:v>90.0</c:v>
                </c:pt>
                <c:pt idx="6">
                  <c:v>100.0</c:v>
                </c:pt>
                <c:pt idx="7">
                  <c:v>110.0</c:v>
                </c:pt>
                <c:pt idx="8">
                  <c:v>120.0</c:v>
                </c:pt>
                <c:pt idx="9">
                  <c:v>130.0</c:v>
                </c:pt>
                <c:pt idx="10">
                  <c:v>140.0</c:v>
                </c:pt>
                <c:pt idx="11">
                  <c:v>150.0</c:v>
                </c:pt>
                <c:pt idx="12">
                  <c:v>156.0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462720"/>
        <c:axId val="798465792"/>
      </c:scatterChart>
      <c:valAx>
        <c:axId val="798462720"/>
        <c:scaling>
          <c:orientation val="minMax"/>
          <c:max val="3000.0"/>
          <c:min val="8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47137324896581"/>
              <c:y val="0.88701353683529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65792"/>
        <c:crossesAt val="0.0"/>
        <c:crossBetween val="midCat"/>
        <c:majorUnit val="100.0"/>
        <c:minorUnit val="50.0"/>
      </c:valAx>
      <c:valAx>
        <c:axId val="798465792"/>
        <c:scaling>
          <c:orientation val="minMax"/>
          <c:max val="2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Current (Amp)</a:t>
                </a:r>
              </a:p>
            </c:rich>
          </c:tx>
          <c:layout>
            <c:manualLayout>
              <c:xMode val="edge"/>
              <c:yMode val="edge"/>
              <c:x val="0.0376443676946274"/>
              <c:y val="0.53768768201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62720"/>
        <c:crossesAt val="0.0"/>
        <c:crossBetween val="midCat"/>
        <c:majorUnit val="10.0"/>
        <c:minorUnit val="5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91334845419282"/>
          <c:y val="0.325352443102146"/>
          <c:w val="0.762708094385092"/>
          <c:h val="0.3732989968719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Power vs Temperature - L=37cm D=0.2cm - W Equiv &amp; Sperim </a:t>
            </a:r>
          </a:p>
        </c:rich>
      </c:tx>
      <c:layout>
        <c:manualLayout>
          <c:xMode val="edge"/>
          <c:yMode val="edge"/>
          <c:x val="0.271675065616798"/>
          <c:y val="0.026578857875323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6669349075262"/>
          <c:y val="0.481743937061491"/>
          <c:w val="0.805024915449069"/>
          <c:h val="0.358816173811318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totale!$AN$1</c:f>
              <c:strCache>
                <c:ptCount val="1"/>
                <c:pt idx="0">
                  <c:v>W =V*I (Watt) L=37cm D=0.2cm - W Equiv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totale!$AC$2:$AC$153</c:f>
              <c:numCache>
                <c:formatCode>General</c:formatCode>
                <c:ptCount val="152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totale!$AN$2:$AN$153</c:f>
              <c:numCache>
                <c:formatCode>#,#00</c:formatCode>
                <c:ptCount val="152"/>
                <c:pt idx="0">
                  <c:v>7.4E-131</c:v>
                </c:pt>
                <c:pt idx="1">
                  <c:v>0.0</c:v>
                </c:pt>
                <c:pt idx="2">
                  <c:v>0.000739966034</c:v>
                </c:pt>
                <c:pt idx="3">
                  <c:v>0.046187174</c:v>
                </c:pt>
                <c:pt idx="4">
                  <c:v>0.2256692752</c:v>
                </c:pt>
                <c:pt idx="5">
                  <c:v>0.7060858</c:v>
                </c:pt>
                <c:pt idx="6">
                  <c:v>1.775908240000001</c:v>
                </c:pt>
                <c:pt idx="7">
                  <c:v>3.921911200000001</c:v>
                </c:pt>
                <c:pt idx="8">
                  <c:v>7.706273420000003</c:v>
                </c:pt>
                <c:pt idx="9">
                  <c:v>13.99732866</c:v>
                </c:pt>
                <c:pt idx="10">
                  <c:v>23.85545400000001</c:v>
                </c:pt>
                <c:pt idx="11">
                  <c:v>38.56255440000002</c:v>
                </c:pt>
                <c:pt idx="12">
                  <c:v>59.62794200000001</c:v>
                </c:pt>
                <c:pt idx="13">
                  <c:v>88.86271500000004</c:v>
                </c:pt>
                <c:pt idx="14">
                  <c:v>128.2487340000001</c:v>
                </c:pt>
                <c:pt idx="15">
                  <c:v>179.9872844000001</c:v>
                </c:pt>
                <c:pt idx="16">
                  <c:v>246.1964904000001</c:v>
                </c:pt>
                <c:pt idx="17">
                  <c:v>329.6113920000001</c:v>
                </c:pt>
                <c:pt idx="18">
                  <c:v>432.4911352000001</c:v>
                </c:pt>
                <c:pt idx="19">
                  <c:v>557.7565000000002</c:v>
                </c:pt>
                <c:pt idx="20">
                  <c:v>708.570942</c:v>
                </c:pt>
                <c:pt idx="21">
                  <c:v>886.1707200000005</c:v>
                </c:pt>
                <c:pt idx="22">
                  <c:v>1097.091440000001</c:v>
                </c:pt>
                <c:pt idx="23">
                  <c:v>1341.657</c:v>
                </c:pt>
                <c:pt idx="24">
                  <c:v>1621.58864</c:v>
                </c:pt>
                <c:pt idx="25">
                  <c:v>1945.572480000001</c:v>
                </c:pt>
                <c:pt idx="26">
                  <c:v>2315.14698</c:v>
                </c:pt>
                <c:pt idx="27">
                  <c:v>2729.678700000001</c:v>
                </c:pt>
                <c:pt idx="28">
                  <c:v>3201.214840000001</c:v>
                </c:pt>
                <c:pt idx="29">
                  <c:v>3725.870400000002</c:v>
                </c:pt>
                <c:pt idx="30">
                  <c:v>4316.219460000001</c:v>
                </c:pt>
                <c:pt idx="31">
                  <c:v>4966.892580000001</c:v>
                </c:pt>
                <c:pt idx="32">
                  <c:v>5695.405560000002</c:v>
                </c:pt>
                <c:pt idx="33">
                  <c:v>6499.489560000002</c:v>
                </c:pt>
                <c:pt idx="34">
                  <c:v>7386.938260000002</c:v>
                </c:pt>
                <c:pt idx="35">
                  <c:v>8357.603660000002</c:v>
                </c:pt>
                <c:pt idx="36">
                  <c:v>0.889190808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totale!$BU$1</c:f>
              <c:strCache>
                <c:ptCount val="1"/>
                <c:pt idx="0">
                  <c:v>T ( Celsius) Land Pir (salita) 13/11/2000</c:v>
                </c:pt>
              </c:strCache>
            </c:strRef>
          </c:tx>
          <c:spPr>
            <a:ln w="12700">
              <a:solidFill>
                <a:srgbClr val="006411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6411"/>
              </a:solidFill>
              <a:ln>
                <a:solidFill>
                  <a:srgbClr val="006411"/>
                </a:solidFill>
                <a:prstDash val="solid"/>
              </a:ln>
            </c:spPr>
          </c:marker>
          <c:xVal>
            <c:numRef>
              <c:f>totale!$BU$2:$BU$14</c:f>
              <c:numCache>
                <c:formatCode>0,000E+00</c:formatCode>
                <c:ptCount val="13"/>
                <c:pt idx="0">
                  <c:v>1095.0</c:v>
                </c:pt>
                <c:pt idx="1">
                  <c:v>1174.0</c:v>
                </c:pt>
                <c:pt idx="2">
                  <c:v>1257.0</c:v>
                </c:pt>
                <c:pt idx="3">
                  <c:v>1339.0</c:v>
                </c:pt>
                <c:pt idx="4">
                  <c:v>1477.0</c:v>
                </c:pt>
                <c:pt idx="5">
                  <c:v>1620.0</c:v>
                </c:pt>
                <c:pt idx="6">
                  <c:v>1780.0</c:v>
                </c:pt>
                <c:pt idx="7">
                  <c:v>1950.0</c:v>
                </c:pt>
                <c:pt idx="8">
                  <c:v>2140.0</c:v>
                </c:pt>
                <c:pt idx="9">
                  <c:v>2342.0</c:v>
                </c:pt>
                <c:pt idx="10">
                  <c:v>2455.0</c:v>
                </c:pt>
                <c:pt idx="11">
                  <c:v>2566.0</c:v>
                </c:pt>
                <c:pt idx="12">
                  <c:v>2594.0</c:v>
                </c:pt>
              </c:numCache>
            </c:numRef>
          </c:xVal>
          <c:yVal>
            <c:numRef>
              <c:f>totale!$BT$2:$BT$14</c:f>
              <c:numCache>
                <c:formatCode>0</c:formatCode>
                <c:ptCount val="13"/>
                <c:pt idx="0">
                  <c:v>164.45</c:v>
                </c:pt>
                <c:pt idx="1">
                  <c:v>208.8</c:v>
                </c:pt>
                <c:pt idx="2">
                  <c:v>258.05</c:v>
                </c:pt>
                <c:pt idx="3">
                  <c:v>316.4</c:v>
                </c:pt>
                <c:pt idx="4">
                  <c:v>452.0</c:v>
                </c:pt>
                <c:pt idx="5">
                  <c:v>622.8</c:v>
                </c:pt>
                <c:pt idx="6">
                  <c:v>819.9999999999999</c:v>
                </c:pt>
                <c:pt idx="7">
                  <c:v>1078.0</c:v>
                </c:pt>
                <c:pt idx="8">
                  <c:v>1368.0</c:v>
                </c:pt>
                <c:pt idx="9">
                  <c:v>1703.0</c:v>
                </c:pt>
                <c:pt idx="10">
                  <c:v>2086.0</c:v>
                </c:pt>
                <c:pt idx="11">
                  <c:v>2520.0</c:v>
                </c:pt>
                <c:pt idx="12">
                  <c:v>2808.0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totale!$BV$1</c:f>
              <c:strCache>
                <c:ptCount val="1"/>
                <c:pt idx="0">
                  <c:v>T ( Celsius) Land Pir (discesa) 13/11/2000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totale!$BV$2:$BV$13</c:f>
              <c:numCache>
                <c:formatCode>0,000E+00</c:formatCode>
                <c:ptCount val="12"/>
                <c:pt idx="0">
                  <c:v>1360.0</c:v>
                </c:pt>
                <c:pt idx="1">
                  <c:v>1445.0</c:v>
                </c:pt>
                <c:pt idx="2">
                  <c:v>1523.0</c:v>
                </c:pt>
                <c:pt idx="3">
                  <c:v>1588.0</c:v>
                </c:pt>
                <c:pt idx="4">
                  <c:v>1719.0</c:v>
                </c:pt>
                <c:pt idx="5">
                  <c:v>1850.0</c:v>
                </c:pt>
                <c:pt idx="6">
                  <c:v>1968.0</c:v>
                </c:pt>
                <c:pt idx="7">
                  <c:v>2090.0</c:v>
                </c:pt>
                <c:pt idx="8">
                  <c:v>2208.0</c:v>
                </c:pt>
                <c:pt idx="9">
                  <c:v>2323.0</c:v>
                </c:pt>
                <c:pt idx="10">
                  <c:v>2432.0</c:v>
                </c:pt>
                <c:pt idx="11">
                  <c:v>2538.0</c:v>
                </c:pt>
              </c:numCache>
            </c:numRef>
          </c:xVal>
          <c:yVal>
            <c:numRef>
              <c:f>totale!$BT$2:$BT$13</c:f>
              <c:numCache>
                <c:formatCode>0</c:formatCode>
                <c:ptCount val="12"/>
                <c:pt idx="0">
                  <c:v>164.45</c:v>
                </c:pt>
                <c:pt idx="1">
                  <c:v>208.8</c:v>
                </c:pt>
                <c:pt idx="2">
                  <c:v>258.05</c:v>
                </c:pt>
                <c:pt idx="3">
                  <c:v>316.4</c:v>
                </c:pt>
                <c:pt idx="4">
                  <c:v>452.0</c:v>
                </c:pt>
                <c:pt idx="5">
                  <c:v>622.8</c:v>
                </c:pt>
                <c:pt idx="6">
                  <c:v>819.9999999999999</c:v>
                </c:pt>
                <c:pt idx="7">
                  <c:v>1078.0</c:v>
                </c:pt>
                <c:pt idx="8">
                  <c:v>1368.0</c:v>
                </c:pt>
                <c:pt idx="9">
                  <c:v>1703.0</c:v>
                </c:pt>
                <c:pt idx="10">
                  <c:v>2086.0</c:v>
                </c:pt>
                <c:pt idx="11">
                  <c:v>2520.0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totale!$CA$1</c:f>
              <c:strCache>
                <c:ptCount val="1"/>
                <c:pt idx="0">
                  <c:v>T ( Celsius) TC 15/11/2000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xVal>
            <c:numRef>
              <c:f>totale!$CA$2:$CA$5</c:f>
              <c:numCache>
                <c:formatCode>0</c:formatCode>
                <c:ptCount val="4"/>
                <c:pt idx="0">
                  <c:v>1375.0</c:v>
                </c:pt>
                <c:pt idx="1">
                  <c:v>1850.0</c:v>
                </c:pt>
                <c:pt idx="2">
                  <c:v>2400.0</c:v>
                </c:pt>
                <c:pt idx="3">
                  <c:v>2700.0</c:v>
                </c:pt>
              </c:numCache>
            </c:numRef>
          </c:xVal>
          <c:yVal>
            <c:numRef>
              <c:f>totale!$BY$2:$BY$5</c:f>
              <c:numCache>
                <c:formatCode>#,#00</c:formatCode>
                <c:ptCount val="4"/>
                <c:pt idx="0">
                  <c:v>205.8</c:v>
                </c:pt>
                <c:pt idx="1">
                  <c:v>827.0</c:v>
                </c:pt>
                <c:pt idx="2">
                  <c:v>2086.0</c:v>
                </c:pt>
                <c:pt idx="3">
                  <c:v>3024.0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532928"/>
        <c:axId val="798535568"/>
      </c:scatterChart>
      <c:valAx>
        <c:axId val="798532928"/>
        <c:scaling>
          <c:orientation val="minMax"/>
          <c:max val="3000.0"/>
          <c:min val="10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Temperature(Celsius)</a:t>
                </a:r>
              </a:p>
            </c:rich>
          </c:tx>
          <c:layout>
            <c:manualLayout>
              <c:xMode val="edge"/>
              <c:yMode val="edge"/>
              <c:x val="0.401679133858268"/>
              <c:y val="0.913652392288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535568"/>
        <c:crossesAt val="0.0"/>
        <c:crossBetween val="midCat"/>
        <c:majorUnit val="100.0"/>
        <c:minorUnit val="50.0"/>
      </c:valAx>
      <c:valAx>
        <c:axId val="798535568"/>
        <c:scaling>
          <c:orientation val="minMax"/>
          <c:max val="50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Power(watts)</a:t>
                </a:r>
              </a:p>
            </c:rich>
          </c:tx>
          <c:layout>
            <c:manualLayout>
              <c:xMode val="edge"/>
              <c:yMode val="edge"/>
              <c:x val="0.0100002624671916"/>
              <c:y val="0.5548361106024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532928"/>
        <c:crossesAt val="0.0"/>
        <c:crossBetween val="midCat"/>
        <c:majorUnit val="200.0"/>
        <c:minorUnit val="10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0933362204724409"/>
          <c:y val="0.245855547126377"/>
          <c:w val="0.975030183727034"/>
          <c:h val="0.2890464854683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 Voltage vs Temperature -  L=37cm D=0.2cm - W Equiv</a:t>
            </a:r>
          </a:p>
        </c:rich>
      </c:tx>
      <c:layout>
        <c:manualLayout>
          <c:xMode val="edge"/>
          <c:yMode val="edge"/>
          <c:x val="0.206737204724409"/>
          <c:y val="0.076127019589679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21176154499432"/>
          <c:y val="0.446381158664098"/>
          <c:w val="0.89265581790263"/>
          <c:h val="0.346031905941161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totale!$AL$1</c:f>
              <c:strCache>
                <c:ptCount val="1"/>
                <c:pt idx="0">
                  <c:v>V(Volt) L=37cm D=0.2cm - W Equiv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totale!$AC$2:$AC$153</c:f>
              <c:numCache>
                <c:formatCode>General</c:formatCode>
                <c:ptCount val="152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totale!$AL$2:$AL$153</c:f>
              <c:numCache>
                <c:formatCode>#,#00</c:formatCode>
                <c:ptCount val="152"/>
                <c:pt idx="0">
                  <c:v>8.27345151674922E-66</c:v>
                </c:pt>
                <c:pt idx="1">
                  <c:v>0.0</c:v>
                </c:pt>
                <c:pt idx="2">
                  <c:v>0.00221976704194382</c:v>
                </c:pt>
                <c:pt idx="3">
                  <c:v>0.0209318323373755</c:v>
                </c:pt>
                <c:pt idx="4">
                  <c:v>0.052983183513262</c:v>
                </c:pt>
                <c:pt idx="5">
                  <c:v>0.10490736523238</c:v>
                </c:pt>
                <c:pt idx="6">
                  <c:v>0.183505154641498</c:v>
                </c:pt>
                <c:pt idx="7">
                  <c:v>0.29627229881479</c:v>
                </c:pt>
                <c:pt idx="8">
                  <c:v>0.446187240298286</c:v>
                </c:pt>
                <c:pt idx="9">
                  <c:v>0.641109758032897</c:v>
                </c:pt>
                <c:pt idx="10">
                  <c:v>0.886086657443842</c:v>
                </c:pt>
                <c:pt idx="11">
                  <c:v>1.186412947501839</c:v>
                </c:pt>
                <c:pt idx="12">
                  <c:v>1.547135433632104</c:v>
                </c:pt>
                <c:pt idx="13">
                  <c:v>1.97321818674469</c:v>
                </c:pt>
                <c:pt idx="14">
                  <c:v>2.469625277749643</c:v>
                </c:pt>
                <c:pt idx="15">
                  <c:v>3.03883874210199</c:v>
                </c:pt>
                <c:pt idx="16">
                  <c:v>3.683340615256754</c:v>
                </c:pt>
                <c:pt idx="17">
                  <c:v>4.408094968123986</c:v>
                </c:pt>
                <c:pt idx="18">
                  <c:v>5.21392914585536</c:v>
                </c:pt>
                <c:pt idx="19">
                  <c:v>6.10167049360255</c:v>
                </c:pt>
                <c:pt idx="20">
                  <c:v>7.079592462882308</c:v>
                </c:pt>
                <c:pt idx="21">
                  <c:v>8.141076292481235</c:v>
                </c:pt>
                <c:pt idx="22">
                  <c:v>9.299359504826127</c:v>
                </c:pt>
                <c:pt idx="23">
                  <c:v>10.54865068385526</c:v>
                </c:pt>
                <c:pt idx="24">
                  <c:v>11.88067637805188</c:v>
                </c:pt>
                <c:pt idx="25">
                  <c:v>13.328530393483</c:v>
                </c:pt>
                <c:pt idx="26">
                  <c:v>14.86739237559835</c:v>
                </c:pt>
                <c:pt idx="27">
                  <c:v>16.5055357759147</c:v>
                </c:pt>
                <c:pt idx="28">
                  <c:v>18.25123404594878</c:v>
                </c:pt>
                <c:pt idx="29">
                  <c:v>20.10448718570061</c:v>
                </c:pt>
                <c:pt idx="30">
                  <c:v>22.06529519517018</c:v>
                </c:pt>
                <c:pt idx="31">
                  <c:v>24.13365807435748</c:v>
                </c:pt>
                <c:pt idx="32">
                  <c:v>26.33439617781277</c:v>
                </c:pt>
                <c:pt idx="33">
                  <c:v>28.64268915098581</c:v>
                </c:pt>
                <c:pt idx="34">
                  <c:v>31.08335734842683</c:v>
                </c:pt>
                <c:pt idx="35">
                  <c:v>33.64812731861908</c:v>
                </c:pt>
                <c:pt idx="36">
                  <c:v>35.02979372191621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170848"/>
        <c:axId val="952173920"/>
      </c:scatterChart>
      <c:valAx>
        <c:axId val="952170848"/>
        <c:scaling>
          <c:orientation val="minMax"/>
          <c:max val="3400.0"/>
          <c:min val="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421487356147789"/>
              <c:y val="0.89622265209928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2173920"/>
        <c:crossesAt val="0.0"/>
        <c:crossBetween val="midCat"/>
        <c:majorUnit val="200.0"/>
        <c:minorUnit val="100.0"/>
      </c:valAx>
      <c:valAx>
        <c:axId val="952173920"/>
        <c:scaling>
          <c:orientation val="minMax"/>
          <c:max val="35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Voltage (Volt)</a:t>
                </a:r>
              </a:p>
            </c:rich>
          </c:tx>
          <c:layout>
            <c:manualLayout>
              <c:xMode val="edge"/>
              <c:yMode val="edge"/>
              <c:x val="0.0224366545527963"/>
              <c:y val="0.4913652834918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2170848"/>
        <c:crossesAt val="0.0"/>
        <c:crossBetween val="midCat"/>
        <c:majorUnit val="2.0"/>
        <c:minorUnit val="1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Temperature vs Power W (watt) L=63cm D=0.2cm - W Equiv</a:t>
            </a:r>
          </a:p>
        </c:rich>
      </c:tx>
      <c:layout>
        <c:manualLayout>
          <c:xMode val="edge"/>
          <c:yMode val="edge"/>
          <c:x val="0.176773376812747"/>
          <c:y val="0.02947935079543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42791433993648"/>
          <c:y val="0.587319673447706"/>
          <c:w val="0.868714964179862"/>
          <c:h val="0.29252601496044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totale!$AI$1</c:f>
              <c:strCache>
                <c:ptCount val="1"/>
                <c:pt idx="0">
                  <c:v>W (watt) L=63cm D=0.2cm - W Equiv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totale!$AI$2:$AI$38</c:f>
              <c:numCache>
                <c:formatCode>#,#00</c:formatCode>
                <c:ptCount val="37"/>
                <c:pt idx="0">
                  <c:v>1.26E-63</c:v>
                </c:pt>
                <c:pt idx="1">
                  <c:v>0.0</c:v>
                </c:pt>
                <c:pt idx="2">
                  <c:v>0.00126</c:v>
                </c:pt>
                <c:pt idx="3">
                  <c:v>0.078624</c:v>
                </c:pt>
                <c:pt idx="4">
                  <c:v>0.3843</c:v>
                </c:pt>
                <c:pt idx="5">
                  <c:v>1.20204</c:v>
                </c:pt>
                <c:pt idx="6">
                  <c:v>3.024</c:v>
                </c:pt>
                <c:pt idx="7">
                  <c:v>6.678000000000001</c:v>
                </c:pt>
                <c:pt idx="8">
                  <c:v>13.1166</c:v>
                </c:pt>
                <c:pt idx="9">
                  <c:v>23.8266</c:v>
                </c:pt>
                <c:pt idx="10">
                  <c:v>40.6098</c:v>
                </c:pt>
                <c:pt idx="11">
                  <c:v>65.646</c:v>
                </c:pt>
                <c:pt idx="12">
                  <c:v>101.556</c:v>
                </c:pt>
                <c:pt idx="13">
                  <c:v>151.326</c:v>
                </c:pt>
                <c:pt idx="14">
                  <c:v>218.358</c:v>
                </c:pt>
                <c:pt idx="15">
                  <c:v>306.432</c:v>
                </c:pt>
                <c:pt idx="16">
                  <c:v>419.3280000000001</c:v>
                </c:pt>
                <c:pt idx="17">
                  <c:v>561.204</c:v>
                </c:pt>
                <c:pt idx="18">
                  <c:v>736.4700000000001</c:v>
                </c:pt>
                <c:pt idx="19">
                  <c:v>949.6620000000001</c:v>
                </c:pt>
                <c:pt idx="20">
                  <c:v>1205.694</c:v>
                </c:pt>
                <c:pt idx="21">
                  <c:v>1509.48</c:v>
                </c:pt>
                <c:pt idx="22">
                  <c:v>1867.32</c:v>
                </c:pt>
                <c:pt idx="23">
                  <c:v>2283.12</c:v>
                </c:pt>
                <c:pt idx="24">
                  <c:v>2763.18</c:v>
                </c:pt>
                <c:pt idx="25">
                  <c:v>3313.8</c:v>
                </c:pt>
                <c:pt idx="26">
                  <c:v>3940.02</c:v>
                </c:pt>
                <c:pt idx="27">
                  <c:v>4648.14</c:v>
                </c:pt>
                <c:pt idx="28">
                  <c:v>5448.240000000001</c:v>
                </c:pt>
                <c:pt idx="29">
                  <c:v>6344.1</c:v>
                </c:pt>
                <c:pt idx="30">
                  <c:v>7345.800000000001</c:v>
                </c:pt>
                <c:pt idx="31">
                  <c:v>8460.900000000001</c:v>
                </c:pt>
                <c:pt idx="32">
                  <c:v>9698.22</c:v>
                </c:pt>
                <c:pt idx="33">
                  <c:v>11066.58</c:v>
                </c:pt>
                <c:pt idx="34">
                  <c:v>12574.8</c:v>
                </c:pt>
                <c:pt idx="35">
                  <c:v>14238.0</c:v>
                </c:pt>
                <c:pt idx="36">
                  <c:v>15145.2</c:v>
                </c:pt>
              </c:numCache>
            </c:numRef>
          </c:xVal>
          <c:yVal>
            <c:numRef>
              <c:f>totale!$AC$2:$AC$38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788240"/>
        <c:axId val="794791312"/>
      </c:scatterChart>
      <c:valAx>
        <c:axId val="794788240"/>
        <c:scaling>
          <c:orientation val="minMax"/>
          <c:max val="10000.0"/>
          <c:min val="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2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Power (Watt)</a:t>
                </a:r>
              </a:p>
            </c:rich>
          </c:tx>
          <c:layout>
            <c:manualLayout>
              <c:xMode val="edge"/>
              <c:yMode val="edge"/>
              <c:x val="0.471395715687054"/>
              <c:y val="0.9229308836395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91312"/>
        <c:crossesAt val="0.0"/>
        <c:crossBetween val="midCat"/>
        <c:majorUnit val="1000.0"/>
        <c:minorUnit val="500.0"/>
      </c:valAx>
      <c:valAx>
        <c:axId val="794791312"/>
        <c:scaling>
          <c:orientation val="minMax"/>
          <c:max val="3500.0"/>
          <c:min val="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Temperature(Celsius)</a:t>
                </a:r>
              </a:p>
            </c:rich>
          </c:tx>
          <c:layout>
            <c:manualLayout>
              <c:xMode val="edge"/>
              <c:yMode val="edge"/>
              <c:x val="0.0218861846814603"/>
              <c:y val="0.60546074597818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88240"/>
        <c:crossesAt val="0.0"/>
        <c:crossBetween val="midCat"/>
        <c:majorUnit val="100.0"/>
        <c:minorUnit val="10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W Evaporated 10000 cm2 per sec Ptot=9120 gr</a:t>
            </a:r>
          </a:p>
        </c:rich>
      </c:tx>
      <c:layout>
        <c:manualLayout>
          <c:xMode val="edge"/>
          <c:yMode val="edge"/>
          <c:x val="0.217034953268571"/>
          <c:y val="0.038836225568891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221009044892"/>
          <c:y val="0.417489376029446"/>
          <c:w val="0.839758558327956"/>
          <c:h val="0.420725727781613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totale!$AD$1</c:f>
              <c:strCache>
                <c:ptCount val="1"/>
                <c:pt idx="0">
                  <c:v>W Evaporated 10000 cm2 per sec Ptot=9120 gr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totale!$L$2:$L$38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 formatCode="0">
                  <c:v>227.0</c:v>
                </c:pt>
                <c:pt idx="5" formatCode="0">
                  <c:v>327.0</c:v>
                </c:pt>
                <c:pt idx="6" formatCode="0">
                  <c:v>427.0</c:v>
                </c:pt>
                <c:pt idx="7" formatCode="0">
                  <c:v>527.0</c:v>
                </c:pt>
                <c:pt idx="8" formatCode="0">
                  <c:v>627.0</c:v>
                </c:pt>
                <c:pt idx="9" formatCode="0">
                  <c:v>727.0</c:v>
                </c:pt>
                <c:pt idx="10" formatCode="0">
                  <c:v>827.0</c:v>
                </c:pt>
                <c:pt idx="11" formatCode="0">
                  <c:v>927.0</c:v>
                </c:pt>
                <c:pt idx="12" formatCode="0">
                  <c:v>1027.0</c:v>
                </c:pt>
                <c:pt idx="13" formatCode="0">
                  <c:v>1127.0</c:v>
                </c:pt>
                <c:pt idx="14" formatCode="0">
                  <c:v>1227.0</c:v>
                </c:pt>
                <c:pt idx="15" formatCode="0">
                  <c:v>1327.0</c:v>
                </c:pt>
                <c:pt idx="16" formatCode="0">
                  <c:v>1427.0</c:v>
                </c:pt>
                <c:pt idx="17" formatCode="0">
                  <c:v>1527.0</c:v>
                </c:pt>
                <c:pt idx="18" formatCode="0">
                  <c:v>1627.0</c:v>
                </c:pt>
                <c:pt idx="19" formatCode="0">
                  <c:v>1727.0</c:v>
                </c:pt>
                <c:pt idx="20" formatCode="0">
                  <c:v>1827.0</c:v>
                </c:pt>
                <c:pt idx="21" formatCode="0">
                  <c:v>1927.0</c:v>
                </c:pt>
                <c:pt idx="22" formatCode="0">
                  <c:v>2027.0</c:v>
                </c:pt>
                <c:pt idx="23" formatCode="0">
                  <c:v>2127.0</c:v>
                </c:pt>
                <c:pt idx="24" formatCode="0">
                  <c:v>2227.0</c:v>
                </c:pt>
                <c:pt idx="25" formatCode="0">
                  <c:v>2327.0</c:v>
                </c:pt>
                <c:pt idx="26" formatCode="0">
                  <c:v>2427.0</c:v>
                </c:pt>
                <c:pt idx="27" formatCode="0">
                  <c:v>2527.0</c:v>
                </c:pt>
                <c:pt idx="28" formatCode="0">
                  <c:v>2627.0</c:v>
                </c:pt>
                <c:pt idx="29" formatCode="0">
                  <c:v>2727.0</c:v>
                </c:pt>
                <c:pt idx="30" formatCode="0">
                  <c:v>2827.0</c:v>
                </c:pt>
                <c:pt idx="31" formatCode="0">
                  <c:v>2927.0</c:v>
                </c:pt>
                <c:pt idx="32" formatCode="0">
                  <c:v>3027.0</c:v>
                </c:pt>
                <c:pt idx="33" formatCode="0">
                  <c:v>3127.0</c:v>
                </c:pt>
                <c:pt idx="34" formatCode="0">
                  <c:v>3227.0</c:v>
                </c:pt>
                <c:pt idx="35" formatCode="0">
                  <c:v>3327.0</c:v>
                </c:pt>
                <c:pt idx="36" formatCode="0">
                  <c:v>3382.0</c:v>
                </c:pt>
              </c:numCache>
            </c:numRef>
          </c:xVal>
          <c:yVal>
            <c:numRef>
              <c:f>totale!$AD$2:$AD$38</c:f>
              <c:numCache>
                <c:formatCode>0,000E+00</c:formatCode>
                <c:ptCount val="37"/>
                <c:pt idx="0">
                  <c:v>9.99999999999999E-61</c:v>
                </c:pt>
                <c:pt idx="1">
                  <c:v>9.99999999999999E-61</c:v>
                </c:pt>
                <c:pt idx="2">
                  <c:v>9.99999999999999E-61</c:v>
                </c:pt>
                <c:pt idx="3">
                  <c:v>9.99999999999999E-61</c:v>
                </c:pt>
                <c:pt idx="4">
                  <c:v>9.99999999999999E-61</c:v>
                </c:pt>
                <c:pt idx="5">
                  <c:v>9.99999999999999E-61</c:v>
                </c:pt>
                <c:pt idx="6">
                  <c:v>9.99999999999999E-61</c:v>
                </c:pt>
                <c:pt idx="7">
                  <c:v>9.99999999999999E-61</c:v>
                </c:pt>
                <c:pt idx="8">
                  <c:v>9.99999999999999E-61</c:v>
                </c:pt>
                <c:pt idx="9">
                  <c:v>9.99999999999999E-61</c:v>
                </c:pt>
                <c:pt idx="10">
                  <c:v>9.99999999999999E-61</c:v>
                </c:pt>
                <c:pt idx="11">
                  <c:v>9.99999999999999E-61</c:v>
                </c:pt>
                <c:pt idx="12">
                  <c:v>9.99999999999999E-61</c:v>
                </c:pt>
                <c:pt idx="13">
                  <c:v>9.99999999999999E-61</c:v>
                </c:pt>
                <c:pt idx="14">
                  <c:v>9.99999999999999E-61</c:v>
                </c:pt>
                <c:pt idx="15">
                  <c:v>9.99999999999999E-61</c:v>
                </c:pt>
                <c:pt idx="16">
                  <c:v>9.99999999999999E-61</c:v>
                </c:pt>
                <c:pt idx="17">
                  <c:v>9.99999999999999E-61</c:v>
                </c:pt>
                <c:pt idx="18">
                  <c:v>9.99999999999999E-61</c:v>
                </c:pt>
                <c:pt idx="19">
                  <c:v>1.75E-8</c:v>
                </c:pt>
                <c:pt idx="20">
                  <c:v>1.58E-8</c:v>
                </c:pt>
                <c:pt idx="21">
                  <c:v>1.25E-7</c:v>
                </c:pt>
                <c:pt idx="22">
                  <c:v>7.82E-7</c:v>
                </c:pt>
                <c:pt idx="23">
                  <c:v>4.36E-6</c:v>
                </c:pt>
                <c:pt idx="24">
                  <c:v>2.03E-5</c:v>
                </c:pt>
                <c:pt idx="25">
                  <c:v>8.79E-5</c:v>
                </c:pt>
                <c:pt idx="26">
                  <c:v>0.000317</c:v>
                </c:pt>
                <c:pt idx="27">
                  <c:v>0.00112</c:v>
                </c:pt>
                <c:pt idx="28">
                  <c:v>0.00345</c:v>
                </c:pt>
                <c:pt idx="29">
                  <c:v>0.00969</c:v>
                </c:pt>
                <c:pt idx="30">
                  <c:v>0.0266</c:v>
                </c:pt>
                <c:pt idx="31">
                  <c:v>0.0667</c:v>
                </c:pt>
                <c:pt idx="32">
                  <c:v>0.16</c:v>
                </c:pt>
                <c:pt idx="33">
                  <c:v>0.355</c:v>
                </c:pt>
                <c:pt idx="34">
                  <c:v>0.757</c:v>
                </c:pt>
                <c:pt idx="35">
                  <c:v>1.73958064516129</c:v>
                </c:pt>
                <c:pt idx="36">
                  <c:v>2.28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2012992"/>
        <c:axId val="1062016752"/>
      </c:scatterChart>
      <c:valAx>
        <c:axId val="1062012992"/>
        <c:scaling>
          <c:orientation val="minMax"/>
          <c:max val="3000.0"/>
          <c:min val="18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440747965769721"/>
              <c:y val="0.8997056799938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2016752"/>
        <c:crossesAt val="1.0"/>
        <c:crossBetween val="midCat"/>
        <c:majorUnit val="100.0"/>
        <c:minorUnit val="50.0"/>
      </c:valAx>
      <c:valAx>
        <c:axId val="1062016752"/>
        <c:scaling>
          <c:logBase val="10.0"/>
          <c:orientation val="minMax"/>
          <c:max val="1.0"/>
          <c:min val="1.0E-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 Evaporated (grams)</a:t>
                </a:r>
              </a:p>
            </c:rich>
          </c:tx>
          <c:layout>
            <c:manualLayout>
              <c:xMode val="edge"/>
              <c:yMode val="edge"/>
              <c:x val="0.0200340462450541"/>
              <c:y val="0.41748948857121"/>
            </c:manualLayout>
          </c:layout>
          <c:overlay val="0"/>
          <c:spPr>
            <a:noFill/>
            <a:ln w="25400">
              <a:noFill/>
            </a:ln>
          </c:spPr>
        </c:title>
        <c:numFmt formatCode="0.000E+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2012992"/>
        <c:crossesAt val="0.0"/>
        <c:crossBetween val="midCat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Evaporated (W+Th) vs Temperature</a:t>
            </a:r>
          </a:p>
        </c:rich>
      </c:tx>
      <c:layout>
        <c:manualLayout>
          <c:xMode val="edge"/>
          <c:yMode val="edge"/>
          <c:x val="0.278697416921245"/>
          <c:y val="0.075303576510767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28991235284598"/>
          <c:y val="0.451821619625891"/>
          <c:w val="0.859772280498687"/>
          <c:h val="0.463870196149248"/>
        </c:manualLayout>
      </c:layout>
      <c:scatterChart>
        <c:scatterStyle val="lineMarker"/>
        <c:varyColors val="0"/>
        <c:ser>
          <c:idx val="0"/>
          <c:order val="0"/>
          <c:tx>
            <c:strRef>
              <c:f>totale!$BM$1</c:f>
              <c:strCache>
                <c:ptCount val="1"/>
                <c:pt idx="0">
                  <c:v>Tabulated Evaporated (W+Th) 25 cm2 ( 2000 sec T - 2000 sec T-200 C)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totale!$BL$2:$BL$153</c:f>
              <c:numCache>
                <c:formatCode>General</c:formatCode>
                <c:ptCount val="152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totale!$BM$2:$BM$153</c:f>
              <c:numCache>
                <c:formatCode>0,000E+00</c:formatCode>
                <c:ptCount val="152"/>
                <c:pt idx="0">
                  <c:v>5.1E-60</c:v>
                </c:pt>
                <c:pt idx="1">
                  <c:v>5.1E-60</c:v>
                </c:pt>
                <c:pt idx="2">
                  <c:v>1.02E-59</c:v>
                </c:pt>
                <c:pt idx="3">
                  <c:v>1.02E-59</c:v>
                </c:pt>
                <c:pt idx="4">
                  <c:v>1.02E-59</c:v>
                </c:pt>
                <c:pt idx="5">
                  <c:v>1.02E-59</c:v>
                </c:pt>
                <c:pt idx="6">
                  <c:v>1.02E-59</c:v>
                </c:pt>
                <c:pt idx="7">
                  <c:v>1.02E-59</c:v>
                </c:pt>
                <c:pt idx="8">
                  <c:v>1.02E-59</c:v>
                </c:pt>
                <c:pt idx="9">
                  <c:v>1.02E-59</c:v>
                </c:pt>
                <c:pt idx="10">
                  <c:v>1.02E-59</c:v>
                </c:pt>
                <c:pt idx="11">
                  <c:v>1.02E-59</c:v>
                </c:pt>
                <c:pt idx="12">
                  <c:v>1.02E-59</c:v>
                </c:pt>
                <c:pt idx="13">
                  <c:v>1.02E-59</c:v>
                </c:pt>
                <c:pt idx="14">
                  <c:v>1.02E-59</c:v>
                </c:pt>
                <c:pt idx="15">
                  <c:v>1.02E-59</c:v>
                </c:pt>
                <c:pt idx="16">
                  <c:v>1.0E-11</c:v>
                </c:pt>
                <c:pt idx="17">
                  <c:v>1.0E-10</c:v>
                </c:pt>
                <c:pt idx="18">
                  <c:v>1.01E-9</c:v>
                </c:pt>
                <c:pt idx="19">
                  <c:v>9.76E-8</c:v>
                </c:pt>
                <c:pt idx="20">
                  <c:v>1.8E-7</c:v>
                </c:pt>
                <c:pt idx="21">
                  <c:v>1.7225E-6</c:v>
                </c:pt>
                <c:pt idx="22">
                  <c:v>1.4089E-5</c:v>
                </c:pt>
                <c:pt idx="23">
                  <c:v>3.3425E-5</c:v>
                </c:pt>
                <c:pt idx="24">
                  <c:v>0.00012541</c:v>
                </c:pt>
                <c:pt idx="25">
                  <c:v>0.0004813</c:v>
                </c:pt>
                <c:pt idx="26">
                  <c:v>0.0017065</c:v>
                </c:pt>
                <c:pt idx="27">
                  <c:v>0.0060595</c:v>
                </c:pt>
                <c:pt idx="28">
                  <c:v>0.018855</c:v>
                </c:pt>
                <c:pt idx="29">
                  <c:v>0.05407</c:v>
                </c:pt>
                <c:pt idx="30">
                  <c:v>0.15027</c:v>
                </c:pt>
                <c:pt idx="31">
                  <c:v>0.38197</c:v>
                </c:pt>
                <c:pt idx="32">
                  <c:v>0.93302</c:v>
                </c:pt>
                <c:pt idx="33">
                  <c:v>2.10852</c:v>
                </c:pt>
                <c:pt idx="34">
                  <c:v>4.58502</c:v>
                </c:pt>
                <c:pt idx="35">
                  <c:v>10.47292322580645</c:v>
                </c:pt>
                <c:pt idx="36">
                  <c:v>15.18502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totale!$BN$1</c:f>
              <c:strCache>
                <c:ptCount val="1"/>
                <c:pt idx="0">
                  <c:v>Experimental Evaporated grams</c:v>
                </c:pt>
              </c:strCache>
            </c:strRef>
          </c:tx>
          <c:spPr>
            <a:ln w="38100">
              <a:pattFill prst="pct50">
                <a:fgClr>
                  <a:srgbClr val="F20884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dash"/>
            <c:size val="9"/>
            <c:spPr>
              <a:noFill/>
              <a:ln>
                <a:solidFill>
                  <a:srgbClr val="F20884"/>
                </a:solidFill>
                <a:prstDash val="solid"/>
              </a:ln>
            </c:spPr>
          </c:marker>
          <c:xVal>
            <c:numRef>
              <c:f>totale!$BL$2:$BL$38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totale!$BN$2:$BN$38</c:f>
              <c:numCache>
                <c:formatCode>#,#00E+00</c:formatCode>
                <c:ptCount val="37"/>
                <c:pt idx="0">
                  <c:v>0.036</c:v>
                </c:pt>
                <c:pt idx="1">
                  <c:v>0.036</c:v>
                </c:pt>
                <c:pt idx="2">
                  <c:v>0.036</c:v>
                </c:pt>
                <c:pt idx="3">
                  <c:v>0.036</c:v>
                </c:pt>
                <c:pt idx="4">
                  <c:v>0.036</c:v>
                </c:pt>
                <c:pt idx="5">
                  <c:v>0.036</c:v>
                </c:pt>
                <c:pt idx="6">
                  <c:v>0.036</c:v>
                </c:pt>
                <c:pt idx="7">
                  <c:v>0.036</c:v>
                </c:pt>
                <c:pt idx="8">
                  <c:v>0.036</c:v>
                </c:pt>
                <c:pt idx="9">
                  <c:v>0.036</c:v>
                </c:pt>
                <c:pt idx="10">
                  <c:v>0.036</c:v>
                </c:pt>
                <c:pt idx="11">
                  <c:v>0.036</c:v>
                </c:pt>
                <c:pt idx="12">
                  <c:v>0.036</c:v>
                </c:pt>
                <c:pt idx="13">
                  <c:v>0.036</c:v>
                </c:pt>
                <c:pt idx="14">
                  <c:v>0.036</c:v>
                </c:pt>
                <c:pt idx="15">
                  <c:v>0.036</c:v>
                </c:pt>
                <c:pt idx="16">
                  <c:v>0.036</c:v>
                </c:pt>
                <c:pt idx="17">
                  <c:v>0.036</c:v>
                </c:pt>
                <c:pt idx="18">
                  <c:v>0.036</c:v>
                </c:pt>
                <c:pt idx="19">
                  <c:v>0.036</c:v>
                </c:pt>
                <c:pt idx="20">
                  <c:v>0.036</c:v>
                </c:pt>
                <c:pt idx="21">
                  <c:v>0.036</c:v>
                </c:pt>
                <c:pt idx="22">
                  <c:v>0.036</c:v>
                </c:pt>
                <c:pt idx="23">
                  <c:v>0.036</c:v>
                </c:pt>
                <c:pt idx="24">
                  <c:v>0.036</c:v>
                </c:pt>
                <c:pt idx="25">
                  <c:v>0.036</c:v>
                </c:pt>
                <c:pt idx="26">
                  <c:v>0.036</c:v>
                </c:pt>
                <c:pt idx="27">
                  <c:v>0.036</c:v>
                </c:pt>
                <c:pt idx="28">
                  <c:v>0.036</c:v>
                </c:pt>
                <c:pt idx="29">
                  <c:v>0.036</c:v>
                </c:pt>
                <c:pt idx="30">
                  <c:v>0.036</c:v>
                </c:pt>
                <c:pt idx="31">
                  <c:v>0.036</c:v>
                </c:pt>
                <c:pt idx="32">
                  <c:v>0.036</c:v>
                </c:pt>
                <c:pt idx="33">
                  <c:v>0.036</c:v>
                </c:pt>
                <c:pt idx="34">
                  <c:v>0.036</c:v>
                </c:pt>
                <c:pt idx="35">
                  <c:v>0.036</c:v>
                </c:pt>
                <c:pt idx="36">
                  <c:v>0.036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771088"/>
        <c:axId val="794772880"/>
      </c:scatterChart>
      <c:valAx>
        <c:axId val="794771088"/>
        <c:scaling>
          <c:orientation val="minMax"/>
          <c:max val="3300.0"/>
          <c:min val="18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72880"/>
        <c:crossesAt val="1.0E-7"/>
        <c:crossBetween val="midCat"/>
        <c:majorUnit val="100.0"/>
        <c:minorUnit val="50.0"/>
      </c:valAx>
      <c:valAx>
        <c:axId val="794772880"/>
        <c:scaling>
          <c:logBase val="10.0"/>
          <c:orientation val="minMax"/>
          <c:max val="10.0"/>
          <c:min val="1.0E-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71088"/>
        <c:crossesAt val="1.0E-7"/>
        <c:crossBetween val="midCat"/>
        <c:majorUnit val="1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6576122656799"/>
          <c:y val="0.460858077981216"/>
          <c:w val="0.652115514249243"/>
          <c:h val="0.51808889099705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Emissivity vs Temperature</a:t>
            </a:r>
          </a:p>
        </c:rich>
      </c:tx>
      <c:layout>
        <c:manualLayout>
          <c:xMode val="edge"/>
          <c:yMode val="edge"/>
          <c:x val="0.442448456278492"/>
          <c:y val="0.072291528317996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490490695516"/>
          <c:y val="0.358445151569874"/>
          <c:w val="0.856935444237159"/>
          <c:h val="0.379530160485749"/>
        </c:manualLayout>
      </c:layout>
      <c:scatterChart>
        <c:scatterStyle val="lineMarker"/>
        <c:varyColors val="0"/>
        <c:ser>
          <c:idx val="0"/>
          <c:order val="0"/>
          <c:tx>
            <c:strRef>
              <c:f>Danforthth2!$B$1</c:f>
              <c:strCache>
                <c:ptCount val="1"/>
                <c:pt idx="0">
                  <c:v>Emissivity (Amp/cm2) WTh-2 Danforth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Danforthth2!$A$2:$A$8</c:f>
              <c:numCache>
                <c:formatCode>General</c:formatCode>
                <c:ptCount val="7"/>
                <c:pt idx="0">
                  <c:v>1000.0</c:v>
                </c:pt>
                <c:pt idx="1">
                  <c:v>1100.0</c:v>
                </c:pt>
                <c:pt idx="2">
                  <c:v>1200.0</c:v>
                </c:pt>
                <c:pt idx="3">
                  <c:v>1400.0</c:v>
                </c:pt>
                <c:pt idx="4">
                  <c:v>1600.0</c:v>
                </c:pt>
                <c:pt idx="5">
                  <c:v>1800.0</c:v>
                </c:pt>
                <c:pt idx="6">
                  <c:v>2000.0</c:v>
                </c:pt>
              </c:numCache>
            </c:numRef>
          </c:xVal>
          <c:yVal>
            <c:numRef>
              <c:f>Danforthth2!$B$2:$B$8</c:f>
              <c:numCache>
                <c:formatCode>General</c:formatCode>
                <c:ptCount val="7"/>
                <c:pt idx="0">
                  <c:v>0.001</c:v>
                </c:pt>
                <c:pt idx="1">
                  <c:v>0.006</c:v>
                </c:pt>
                <c:pt idx="2">
                  <c:v>0.03</c:v>
                </c:pt>
                <c:pt idx="3">
                  <c:v>0.5</c:v>
                </c:pt>
                <c:pt idx="4">
                  <c:v>7.0</c:v>
                </c:pt>
                <c:pt idx="5">
                  <c:v>50.0</c:v>
                </c:pt>
                <c:pt idx="6">
                  <c:v>200.0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Danforthth1!$B$1</c:f>
              <c:strCache>
                <c:ptCount val="1"/>
                <c:pt idx="0">
                  <c:v>Emissivity (Amp/cm2) WTh Danforth-1</c:v>
                </c:pt>
              </c:strCache>
            </c:strRef>
          </c:tx>
          <c:spPr>
            <a:ln w="12700">
              <a:solidFill>
                <a:srgbClr val="F20884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20884"/>
              </a:solidFill>
              <a:ln>
                <a:solidFill>
                  <a:srgbClr val="F20884"/>
                </a:solidFill>
                <a:prstDash val="solid"/>
              </a:ln>
            </c:spPr>
          </c:marker>
          <c:xVal>
            <c:numRef>
              <c:f>Danforthth1!$A$2:$A$8</c:f>
              <c:numCache>
                <c:formatCode>General</c:formatCode>
                <c:ptCount val="7"/>
                <c:pt idx="0">
                  <c:v>1000.0</c:v>
                </c:pt>
                <c:pt idx="1">
                  <c:v>1100.0</c:v>
                </c:pt>
                <c:pt idx="2">
                  <c:v>1200.0</c:v>
                </c:pt>
                <c:pt idx="3">
                  <c:v>1400.0</c:v>
                </c:pt>
                <c:pt idx="4">
                  <c:v>1600.0</c:v>
                </c:pt>
                <c:pt idx="5">
                  <c:v>1800.0</c:v>
                </c:pt>
                <c:pt idx="6">
                  <c:v>2000.0</c:v>
                </c:pt>
              </c:numCache>
            </c:numRef>
          </c:xVal>
          <c:yVal>
            <c:numRef>
              <c:f>Danforthth2!$B$2:$B$8</c:f>
              <c:numCache>
                <c:formatCode>General</c:formatCode>
                <c:ptCount val="7"/>
                <c:pt idx="0">
                  <c:v>0.001</c:v>
                </c:pt>
                <c:pt idx="1">
                  <c:v>0.006</c:v>
                </c:pt>
                <c:pt idx="2">
                  <c:v>0.03</c:v>
                </c:pt>
                <c:pt idx="3">
                  <c:v>0.5</c:v>
                </c:pt>
                <c:pt idx="4">
                  <c:v>7.0</c:v>
                </c:pt>
                <c:pt idx="5">
                  <c:v>50.0</c:v>
                </c:pt>
                <c:pt idx="6">
                  <c:v>200.0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Wdanforth!$B$1</c:f>
              <c:strCache>
                <c:ptCount val="1"/>
                <c:pt idx="0">
                  <c:v>Emissivity (Amp/cm2) W Danforth</c:v>
                </c:pt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CF305"/>
              </a:solidFill>
              <a:ln>
                <a:solidFill>
                  <a:srgbClr val="FCF305"/>
                </a:solidFill>
                <a:prstDash val="solid"/>
              </a:ln>
            </c:spPr>
          </c:marker>
          <c:xVal>
            <c:numRef>
              <c:f>Wdanforth!$A$2:$A$8</c:f>
              <c:numCache>
                <c:formatCode>General</c:formatCode>
                <c:ptCount val="7"/>
                <c:pt idx="0">
                  <c:v>1000.0</c:v>
                </c:pt>
                <c:pt idx="1">
                  <c:v>1100.0</c:v>
                </c:pt>
                <c:pt idx="2">
                  <c:v>1200.0</c:v>
                </c:pt>
                <c:pt idx="3">
                  <c:v>1400.0</c:v>
                </c:pt>
                <c:pt idx="4">
                  <c:v>1600.0</c:v>
                </c:pt>
                <c:pt idx="5">
                  <c:v>1800.0</c:v>
                </c:pt>
                <c:pt idx="6">
                  <c:v>2000.0</c:v>
                </c:pt>
              </c:numCache>
            </c:numRef>
          </c:xVal>
          <c:yVal>
            <c:numRef>
              <c:f>Wdanforth!$B$2:$B$8</c:f>
              <c:numCache>
                <c:formatCode>0.00E+00</c:formatCode>
                <c:ptCount val="7"/>
                <c:pt idx="0">
                  <c:v>4E-9</c:v>
                </c:pt>
                <c:pt idx="1">
                  <c:v>3E-8</c:v>
                </c:pt>
                <c:pt idx="2">
                  <c:v>4E-7</c:v>
                </c:pt>
                <c:pt idx="3" formatCode="General">
                  <c:v>5.0E-5</c:v>
                </c:pt>
                <c:pt idx="4" formatCode="General">
                  <c:v>0.001</c:v>
                </c:pt>
                <c:pt idx="5" formatCode="General">
                  <c:v>0.03</c:v>
                </c:pt>
                <c:pt idx="6" formatCode="General">
                  <c:v>0.4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WemPlansee!$B$1</c:f>
              <c:strCache>
                <c:ptCount val="1"/>
                <c:pt idx="0">
                  <c:v>Emissivity (Amp/cm2) W Plansee</c:v>
                </c:pt>
              </c:strCache>
            </c:strRef>
          </c:tx>
          <c:spPr>
            <a:ln w="3175">
              <a:pattFill prst="pct25">
                <a:fgClr>
                  <a:srgbClr val="FF66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square"/>
            <c:size val="5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xVal>
            <c:numRef>
              <c:f>WemPlansee!$A$2:$A$11</c:f>
              <c:numCache>
                <c:formatCode>General</c:formatCode>
                <c:ptCount val="10"/>
                <c:pt idx="0">
                  <c:v>1750.0</c:v>
                </c:pt>
                <c:pt idx="1">
                  <c:v>1800.0</c:v>
                </c:pt>
                <c:pt idx="2">
                  <c:v>1900.0</c:v>
                </c:pt>
                <c:pt idx="3">
                  <c:v>2000.0</c:v>
                </c:pt>
                <c:pt idx="4">
                  <c:v>2100.0</c:v>
                </c:pt>
                <c:pt idx="5">
                  <c:v>2200.0</c:v>
                </c:pt>
                <c:pt idx="6">
                  <c:v>2300.0</c:v>
                </c:pt>
                <c:pt idx="7">
                  <c:v>2400.0</c:v>
                </c:pt>
                <c:pt idx="8">
                  <c:v>2500.0</c:v>
                </c:pt>
                <c:pt idx="9">
                  <c:v>2600.0</c:v>
                </c:pt>
              </c:numCache>
            </c:numRef>
          </c:xVal>
          <c:yVal>
            <c:numRef>
              <c:f>WemPlansee!$B$2:$B$11</c:f>
              <c:numCache>
                <c:formatCode>General</c:formatCode>
                <c:ptCount val="10"/>
                <c:pt idx="0">
                  <c:v>0.001</c:v>
                </c:pt>
                <c:pt idx="1">
                  <c:v>0.003</c:v>
                </c:pt>
                <c:pt idx="2">
                  <c:v>0.01</c:v>
                </c:pt>
                <c:pt idx="3">
                  <c:v>0.04</c:v>
                </c:pt>
                <c:pt idx="4">
                  <c:v>0.1</c:v>
                </c:pt>
                <c:pt idx="5">
                  <c:v>0.3</c:v>
                </c:pt>
                <c:pt idx="6">
                  <c:v>0.6</c:v>
                </c:pt>
                <c:pt idx="7">
                  <c:v>1.5</c:v>
                </c:pt>
                <c:pt idx="8">
                  <c:v>4.0</c:v>
                </c:pt>
                <c:pt idx="9">
                  <c:v>7.0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WemGoebel!$B$1</c:f>
              <c:strCache>
                <c:ptCount val="1"/>
                <c:pt idx="0">
                  <c:v>Emissivity (Amp/cm2) W Goebel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99CC"/>
              </a:solidFill>
              <a:ln>
                <a:solidFill>
                  <a:srgbClr val="FF99CC"/>
                </a:solidFill>
                <a:prstDash val="solid"/>
              </a:ln>
            </c:spPr>
          </c:marker>
          <c:xVal>
            <c:numRef>
              <c:f>WemGoebel!$A$2:$A$5</c:f>
              <c:numCache>
                <c:formatCode>General</c:formatCode>
                <c:ptCount val="4"/>
                <c:pt idx="0">
                  <c:v>2427.0</c:v>
                </c:pt>
                <c:pt idx="1">
                  <c:v>2527.0</c:v>
                </c:pt>
                <c:pt idx="2">
                  <c:v>2727.0</c:v>
                </c:pt>
                <c:pt idx="3">
                  <c:v>2927.0</c:v>
                </c:pt>
              </c:numCache>
            </c:numRef>
          </c:xVal>
          <c:yVal>
            <c:numRef>
              <c:f>WemGoebel!$B$2:$B$5</c:f>
              <c:numCache>
                <c:formatCode>General</c:formatCode>
                <c:ptCount val="4"/>
                <c:pt idx="0">
                  <c:v>1.63</c:v>
                </c:pt>
                <c:pt idx="1">
                  <c:v>3.54</c:v>
                </c:pt>
                <c:pt idx="2">
                  <c:v>14.51</c:v>
                </c:pt>
                <c:pt idx="3">
                  <c:v>47.84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totale!$BO$1</c:f>
              <c:strCache>
                <c:ptCount val="1"/>
                <c:pt idx="0">
                  <c:v>Emissivity ProtoPinch 6.0 (Amp/cm2)</c:v>
                </c:pt>
              </c:strCache>
            </c:strRef>
          </c:tx>
          <c:spPr>
            <a:ln w="38100">
              <a:pattFill prst="pct75">
                <a:fgClr>
                  <a:srgbClr val="3366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xVal>
            <c:numRef>
              <c:f>totale!$BL$2:$BL$38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totale!$BO$2:$BO$38</c:f>
              <c:numCache>
                <c:formatCode>#,#00</c:formatCode>
                <c:ptCount val="37"/>
                <c:pt idx="0">
                  <c:v>6.0</c:v>
                </c:pt>
                <c:pt idx="1">
                  <c:v>6.0</c:v>
                </c:pt>
                <c:pt idx="2">
                  <c:v>6.0</c:v>
                </c:pt>
                <c:pt idx="3">
                  <c:v>6.0</c:v>
                </c:pt>
                <c:pt idx="4">
                  <c:v>6.0</c:v>
                </c:pt>
                <c:pt idx="5">
                  <c:v>6.0</c:v>
                </c:pt>
                <c:pt idx="6">
                  <c:v>6.0</c:v>
                </c:pt>
                <c:pt idx="7">
                  <c:v>6.0</c:v>
                </c:pt>
                <c:pt idx="8">
                  <c:v>6.0</c:v>
                </c:pt>
                <c:pt idx="9">
                  <c:v>6.0</c:v>
                </c:pt>
                <c:pt idx="10">
                  <c:v>6.0</c:v>
                </c:pt>
                <c:pt idx="11">
                  <c:v>6.0</c:v>
                </c:pt>
                <c:pt idx="12">
                  <c:v>6.0</c:v>
                </c:pt>
                <c:pt idx="13">
                  <c:v>6.0</c:v>
                </c:pt>
                <c:pt idx="14">
                  <c:v>6.0</c:v>
                </c:pt>
                <c:pt idx="15">
                  <c:v>6.0</c:v>
                </c:pt>
                <c:pt idx="16">
                  <c:v>6.0</c:v>
                </c:pt>
                <c:pt idx="17">
                  <c:v>6.0</c:v>
                </c:pt>
                <c:pt idx="18">
                  <c:v>6.0</c:v>
                </c:pt>
                <c:pt idx="19">
                  <c:v>6.0</c:v>
                </c:pt>
                <c:pt idx="20">
                  <c:v>6.0</c:v>
                </c:pt>
                <c:pt idx="21">
                  <c:v>6.0</c:v>
                </c:pt>
                <c:pt idx="22">
                  <c:v>6.0</c:v>
                </c:pt>
                <c:pt idx="23">
                  <c:v>6.0</c:v>
                </c:pt>
                <c:pt idx="24">
                  <c:v>6.0</c:v>
                </c:pt>
                <c:pt idx="25">
                  <c:v>6.0</c:v>
                </c:pt>
                <c:pt idx="26">
                  <c:v>6.0</c:v>
                </c:pt>
                <c:pt idx="27">
                  <c:v>6.0</c:v>
                </c:pt>
                <c:pt idx="28">
                  <c:v>6.0</c:v>
                </c:pt>
                <c:pt idx="29">
                  <c:v>6.0</c:v>
                </c:pt>
                <c:pt idx="30">
                  <c:v>6.0</c:v>
                </c:pt>
                <c:pt idx="31">
                  <c:v>6.0</c:v>
                </c:pt>
                <c:pt idx="32">
                  <c:v>6.0</c:v>
                </c:pt>
                <c:pt idx="33">
                  <c:v>6.0</c:v>
                </c:pt>
                <c:pt idx="34">
                  <c:v>6.0</c:v>
                </c:pt>
                <c:pt idx="35">
                  <c:v>6.0</c:v>
                </c:pt>
                <c:pt idx="36">
                  <c:v>6.0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totale!$BP$1</c:f>
              <c:strCache>
                <c:ptCount val="1"/>
                <c:pt idx="0">
                  <c:v>W Emissivity Richardson-Dushman Equation (A/cm2)</c:v>
                </c:pt>
              </c:strCache>
            </c:strRef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339966"/>
                </a:solidFill>
                <a:prstDash val="solid"/>
              </a:ln>
            </c:spPr>
          </c:marker>
          <c:xVal>
            <c:numRef>
              <c:f>totale!$BL$2:$BL$38</c:f>
              <c:numCache>
                <c:formatCode>General</c:formatCode>
                <c:ptCount val="37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  <c:pt idx="24">
                  <c:v>2227.0</c:v>
                </c:pt>
                <c:pt idx="25">
                  <c:v>2327.0</c:v>
                </c:pt>
                <c:pt idx="26">
                  <c:v>2427.0</c:v>
                </c:pt>
                <c:pt idx="27">
                  <c:v>2527.0</c:v>
                </c:pt>
                <c:pt idx="28">
                  <c:v>2627.0</c:v>
                </c:pt>
                <c:pt idx="29">
                  <c:v>2727.0</c:v>
                </c:pt>
                <c:pt idx="30">
                  <c:v>2827.0</c:v>
                </c:pt>
                <c:pt idx="31">
                  <c:v>2927.0</c:v>
                </c:pt>
                <c:pt idx="32">
                  <c:v>3027.0</c:v>
                </c:pt>
                <c:pt idx="33">
                  <c:v>3127.0</c:v>
                </c:pt>
                <c:pt idx="34">
                  <c:v>3227.0</c:v>
                </c:pt>
                <c:pt idx="35">
                  <c:v>3327.0</c:v>
                </c:pt>
                <c:pt idx="36">
                  <c:v>3382.0</c:v>
                </c:pt>
              </c:numCache>
            </c:numRef>
          </c:xVal>
          <c:yVal>
            <c:numRef>
              <c:f>totale!$BP$2:$BP$38</c:f>
              <c:numCache>
                <c:formatCode>#,#00E+00</c:formatCode>
                <c:ptCount val="37"/>
                <c:pt idx="0">
                  <c:v>6.67522577575612E-57</c:v>
                </c:pt>
                <c:pt idx="1">
                  <c:v>1.66003163561093E-71</c:v>
                </c:pt>
                <c:pt idx="2">
                  <c:v>1.12286366340705E-69</c:v>
                </c:pt>
                <c:pt idx="3">
                  <c:v>1.72765842195142E-50</c:v>
                </c:pt>
                <c:pt idx="4">
                  <c:v>6.21770246300409E-39</c:v>
                </c:pt>
                <c:pt idx="5">
                  <c:v>3.36429275288924E-31</c:v>
                </c:pt>
                <c:pt idx="6">
                  <c:v>1.17877572123255E-25</c:v>
                </c:pt>
                <c:pt idx="7">
                  <c:v>1.75953513523798E-21</c:v>
                </c:pt>
                <c:pt idx="8">
                  <c:v>3.19089038295707E-18</c:v>
                </c:pt>
                <c:pt idx="9">
                  <c:v>1.31945317826786E-15</c:v>
                </c:pt>
                <c:pt idx="10">
                  <c:v>1.85806773027609E-13</c:v>
                </c:pt>
                <c:pt idx="11">
                  <c:v>1.16468143196539E-11</c:v>
                </c:pt>
                <c:pt idx="12">
                  <c:v>3.91239921194761E-10</c:v>
                </c:pt>
                <c:pt idx="13">
                  <c:v>8.0430847055867E-9</c:v>
                </c:pt>
                <c:pt idx="14">
                  <c:v>1.11552126565133E-7</c:v>
                </c:pt>
                <c:pt idx="15">
                  <c:v>1.12304709827263E-6</c:v>
                </c:pt>
                <c:pt idx="16">
                  <c:v>8.68006362150857E-6</c:v>
                </c:pt>
                <c:pt idx="17">
                  <c:v>5.38031203130326E-5</c:v>
                </c:pt>
                <c:pt idx="18">
                  <c:v>0.000276843726119577</c:v>
                </c:pt>
                <c:pt idx="19">
                  <c:v>0.00121564285859787</c:v>
                </c:pt>
                <c:pt idx="20">
                  <c:v>0.0046585309327735</c:v>
                </c:pt>
                <c:pt idx="21">
                  <c:v>0.0158683754306172</c:v>
                </c:pt>
                <c:pt idx="22">
                  <c:v>0.0487806519752907</c:v>
                </c:pt>
                <c:pt idx="23">
                  <c:v>0.137054668416431</c:v>
                </c:pt>
                <c:pt idx="24">
                  <c:v>0.355710295022018</c:v>
                </c:pt>
                <c:pt idx="25">
                  <c:v>0.860545712230003</c:v>
                </c:pt>
                <c:pt idx="26">
                  <c:v>1.955548134988185</c:v>
                </c:pt>
                <c:pt idx="27">
                  <c:v>4.201925694928923</c:v>
                </c:pt>
                <c:pt idx="28">
                  <c:v>8.585966482470318</c:v>
                </c:pt>
                <c:pt idx="29">
                  <c:v>16.76637584405574</c:v>
                </c:pt>
                <c:pt idx="30">
                  <c:v>31.42474281649637</c:v>
                </c:pt>
                <c:pt idx="31">
                  <c:v>56.74504947717728</c:v>
                </c:pt>
                <c:pt idx="32">
                  <c:v>99.04942603822078</c:v>
                </c:pt>
                <c:pt idx="33">
                  <c:v>167.6175108098762</c:v>
                </c:pt>
                <c:pt idx="34">
                  <c:v>275.7157282173654</c:v>
                </c:pt>
                <c:pt idx="35">
                  <c:v>441.8605696279456</c:v>
                </c:pt>
                <c:pt idx="36">
                  <c:v>566.8178418797397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totale!$BQ$1</c:f>
              <c:strCache>
                <c:ptCount val="1"/>
                <c:pt idx="0">
                  <c:v>Th Emissivity Richardson-Dushman Equation (A/cm2)</c:v>
                </c:pt>
              </c:strCache>
            </c:strRef>
          </c:tx>
          <c:spPr>
            <a:ln w="12700">
              <a:solidFill>
                <a:srgbClr val="DD2D32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D2D32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totale!$BL$2:$BL$25</c:f>
              <c:numCache>
                <c:formatCode>General</c:formatCode>
                <c:ptCount val="24"/>
                <c:pt idx="0">
                  <c:v>0.0</c:v>
                </c:pt>
                <c:pt idx="1">
                  <c:v>20.0</c:v>
                </c:pt>
                <c:pt idx="2">
                  <c:v>27.0</c:v>
                </c:pt>
                <c:pt idx="3">
                  <c:v>127.0</c:v>
                </c:pt>
                <c:pt idx="4">
                  <c:v>227.0</c:v>
                </c:pt>
                <c:pt idx="5">
                  <c:v>327.0</c:v>
                </c:pt>
                <c:pt idx="6">
                  <c:v>427.0</c:v>
                </c:pt>
                <c:pt idx="7">
                  <c:v>527.0</c:v>
                </c:pt>
                <c:pt idx="8">
                  <c:v>627.0</c:v>
                </c:pt>
                <c:pt idx="9">
                  <c:v>727.0</c:v>
                </c:pt>
                <c:pt idx="10">
                  <c:v>827.0</c:v>
                </c:pt>
                <c:pt idx="11">
                  <c:v>927.0</c:v>
                </c:pt>
                <c:pt idx="12">
                  <c:v>1027.0</c:v>
                </c:pt>
                <c:pt idx="13">
                  <c:v>1127.0</c:v>
                </c:pt>
                <c:pt idx="14">
                  <c:v>1227.0</c:v>
                </c:pt>
                <c:pt idx="15">
                  <c:v>1327.0</c:v>
                </c:pt>
                <c:pt idx="16">
                  <c:v>1427.0</c:v>
                </c:pt>
                <c:pt idx="17">
                  <c:v>1527.0</c:v>
                </c:pt>
                <c:pt idx="18">
                  <c:v>1627.0</c:v>
                </c:pt>
                <c:pt idx="19">
                  <c:v>1727.0</c:v>
                </c:pt>
                <c:pt idx="20">
                  <c:v>1827.0</c:v>
                </c:pt>
                <c:pt idx="21">
                  <c:v>1927.0</c:v>
                </c:pt>
                <c:pt idx="22">
                  <c:v>2027.0</c:v>
                </c:pt>
                <c:pt idx="23">
                  <c:v>2127.0</c:v>
                </c:pt>
              </c:numCache>
            </c:numRef>
          </c:xVal>
          <c:yVal>
            <c:numRef>
              <c:f>totale!$BQ$2:$BQ$25</c:f>
              <c:numCache>
                <c:formatCode>0,000E+00</c:formatCode>
                <c:ptCount val="24"/>
                <c:pt idx="0">
                  <c:v>6.67522577575612E-57</c:v>
                </c:pt>
                <c:pt idx="1">
                  <c:v>1.50976912281744E-52</c:v>
                </c:pt>
                <c:pt idx="2">
                  <c:v>3.68764697408714E-51</c:v>
                </c:pt>
                <c:pt idx="3">
                  <c:v>1.33282955485498E-36</c:v>
                </c:pt>
                <c:pt idx="4">
                  <c:v>8.00724878257517E-28</c:v>
                </c:pt>
                <c:pt idx="5">
                  <c:v>6.09684192830996E-22</c:v>
                </c:pt>
                <c:pt idx="6">
                  <c:v>1.01634403805962E-17</c:v>
                </c:pt>
                <c:pt idx="7">
                  <c:v>1.54545480758906E-14</c:v>
                </c:pt>
                <c:pt idx="8">
                  <c:v>4.74299487343063E-12</c:v>
                </c:pt>
                <c:pt idx="9">
                  <c:v>4.73500755978388E-10</c:v>
                </c:pt>
                <c:pt idx="10">
                  <c:v>2.08446639626896E-8</c:v>
                </c:pt>
                <c:pt idx="11">
                  <c:v>4.95807086021829E-7</c:v>
                </c:pt>
                <c:pt idx="12">
                  <c:v>7.33607387278747E-6</c:v>
                </c:pt>
                <c:pt idx="13">
                  <c:v>7.46839747259826E-5</c:v>
                </c:pt>
                <c:pt idx="14">
                  <c:v>0.000563329268212903</c:v>
                </c:pt>
                <c:pt idx="15">
                  <c:v>0.00332833592967993</c:v>
                </c:pt>
                <c:pt idx="16">
                  <c:v>0.0160741066515162</c:v>
                </c:pt>
                <c:pt idx="17">
                  <c:v>0.0655960741902766</c:v>
                </c:pt>
                <c:pt idx="18">
                  <c:v>0.232209676733798</c:v>
                </c:pt>
                <c:pt idx="19">
                  <c:v>0.728231314003864</c:v>
                </c:pt>
                <c:pt idx="20">
                  <c:v>2.058032225185642</c:v>
                </c:pt>
                <c:pt idx="21">
                  <c:v>5.314949539011351</c:v>
                </c:pt>
                <c:pt idx="22">
                  <c:v>12.68916718163774</c:v>
                </c:pt>
                <c:pt idx="23">
                  <c:v>28.27786534263162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1264304"/>
        <c:axId val="951268576"/>
      </c:scatterChart>
      <c:valAx>
        <c:axId val="951264304"/>
        <c:scaling>
          <c:orientation val="minMax"/>
          <c:max val="3000.0"/>
          <c:min val="10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Temperature (Celsius)</a:t>
                </a:r>
              </a:p>
            </c:rich>
          </c:tx>
          <c:layout>
            <c:manualLayout>
              <c:xMode val="edge"/>
              <c:yMode val="edge"/>
              <c:x val="0.476988966017406"/>
              <c:y val="0.8072545299307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1268576"/>
        <c:crossesAt val="1.0E-12"/>
        <c:crossBetween val="midCat"/>
        <c:majorUnit val="100.0"/>
        <c:minorUnit val="50.0"/>
      </c:valAx>
      <c:valAx>
        <c:axId val="951268576"/>
        <c:scaling>
          <c:logBase val="10.0"/>
          <c:orientation val="minMax"/>
          <c:max val="1000.0"/>
          <c:min val="0.00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Emissivity (Amp/cm2)</a:t>
                </a:r>
              </a:p>
            </c:rich>
          </c:tx>
          <c:layout>
            <c:manualLayout>
              <c:xMode val="edge"/>
              <c:yMode val="edge"/>
              <c:x val="0.0148031496062992"/>
              <c:y val="0.430736647376909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1264304"/>
        <c:crossesAt val="0.0"/>
        <c:crossBetween val="midCat"/>
        <c:majorUnit val="1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81259065478657"/>
          <c:y val="0.849424627644436"/>
          <c:w val="0.684232542478243"/>
          <c:h val="0.14157077127407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 fil centro</a:t>
            </a:r>
          </a:p>
        </c:rich>
      </c:tx>
      <c:layout>
        <c:manualLayout>
          <c:xMode val="edge"/>
          <c:yMode val="edge"/>
          <c:x val="0.454014330708661"/>
          <c:y val="0.041667896981627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00028263216639"/>
          <c:y val="0.520849932100198"/>
          <c:w val="0.72202267338046"/>
          <c:h val="0.317718458581121"/>
        </c:manualLayout>
      </c:layout>
      <c:scatterChart>
        <c:scatterStyle val="lineMarker"/>
        <c:varyColors val="0"/>
        <c:ser>
          <c:idx val="0"/>
          <c:order val="0"/>
          <c:tx>
            <c:strRef>
              <c:f>'6Nov2000-W-Th2% 50A'!$B$3</c:f>
              <c:strCache>
                <c:ptCount val="1"/>
                <c:pt idx="0">
                  <c:v>T fil centro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'6Nov2000-W-Th2% 50A'!$A$157:$A$213</c:f>
              <c:numCache>
                <c:formatCode>General</c:formatCode>
                <c:ptCount val="57"/>
                <c:pt idx="0">
                  <c:v>143.5</c:v>
                </c:pt>
                <c:pt idx="1">
                  <c:v>144.0</c:v>
                </c:pt>
                <c:pt idx="2">
                  <c:v>144.5</c:v>
                </c:pt>
                <c:pt idx="3">
                  <c:v>145.0</c:v>
                </c:pt>
                <c:pt idx="4">
                  <c:v>145.5</c:v>
                </c:pt>
                <c:pt idx="5">
                  <c:v>146.0</c:v>
                </c:pt>
                <c:pt idx="6">
                  <c:v>146.5</c:v>
                </c:pt>
                <c:pt idx="7">
                  <c:v>147.0</c:v>
                </c:pt>
                <c:pt idx="8">
                  <c:v>147.5</c:v>
                </c:pt>
                <c:pt idx="9">
                  <c:v>148.0</c:v>
                </c:pt>
                <c:pt idx="10">
                  <c:v>148.5</c:v>
                </c:pt>
                <c:pt idx="11">
                  <c:v>149.0</c:v>
                </c:pt>
                <c:pt idx="12">
                  <c:v>149.5</c:v>
                </c:pt>
                <c:pt idx="13">
                  <c:v>150.0</c:v>
                </c:pt>
                <c:pt idx="14">
                  <c:v>150.5</c:v>
                </c:pt>
                <c:pt idx="15">
                  <c:v>151.0</c:v>
                </c:pt>
                <c:pt idx="16">
                  <c:v>151.5</c:v>
                </c:pt>
                <c:pt idx="17">
                  <c:v>152.0</c:v>
                </c:pt>
                <c:pt idx="18">
                  <c:v>152.5</c:v>
                </c:pt>
                <c:pt idx="19">
                  <c:v>153.0</c:v>
                </c:pt>
                <c:pt idx="20">
                  <c:v>153.5</c:v>
                </c:pt>
                <c:pt idx="21">
                  <c:v>154.0</c:v>
                </c:pt>
                <c:pt idx="22">
                  <c:v>154.5</c:v>
                </c:pt>
                <c:pt idx="23">
                  <c:v>155.0</c:v>
                </c:pt>
                <c:pt idx="24">
                  <c:v>155.5</c:v>
                </c:pt>
                <c:pt idx="25">
                  <c:v>156.0</c:v>
                </c:pt>
                <c:pt idx="26">
                  <c:v>156.5</c:v>
                </c:pt>
                <c:pt idx="27">
                  <c:v>157.0</c:v>
                </c:pt>
                <c:pt idx="28">
                  <c:v>157.5</c:v>
                </c:pt>
                <c:pt idx="29">
                  <c:v>158.0</c:v>
                </c:pt>
                <c:pt idx="30">
                  <c:v>158.5</c:v>
                </c:pt>
                <c:pt idx="31">
                  <c:v>159.0</c:v>
                </c:pt>
                <c:pt idx="32">
                  <c:v>159.5</c:v>
                </c:pt>
                <c:pt idx="33">
                  <c:v>160.0</c:v>
                </c:pt>
                <c:pt idx="34">
                  <c:v>160.5</c:v>
                </c:pt>
                <c:pt idx="35">
                  <c:v>161.0</c:v>
                </c:pt>
                <c:pt idx="36">
                  <c:v>161.5</c:v>
                </c:pt>
                <c:pt idx="37">
                  <c:v>162.0</c:v>
                </c:pt>
                <c:pt idx="38">
                  <c:v>162.5</c:v>
                </c:pt>
                <c:pt idx="39">
                  <c:v>163.0</c:v>
                </c:pt>
                <c:pt idx="40">
                  <c:v>163.5</c:v>
                </c:pt>
                <c:pt idx="41">
                  <c:v>164.0</c:v>
                </c:pt>
                <c:pt idx="42">
                  <c:v>164.5</c:v>
                </c:pt>
                <c:pt idx="43">
                  <c:v>165.0</c:v>
                </c:pt>
                <c:pt idx="44">
                  <c:v>165.5</c:v>
                </c:pt>
                <c:pt idx="45">
                  <c:v>166.0</c:v>
                </c:pt>
                <c:pt idx="46">
                  <c:v>166.5</c:v>
                </c:pt>
                <c:pt idx="47">
                  <c:v>167.0</c:v>
                </c:pt>
                <c:pt idx="48">
                  <c:v>167.5</c:v>
                </c:pt>
                <c:pt idx="49">
                  <c:v>168.0</c:v>
                </c:pt>
                <c:pt idx="50">
                  <c:v>169.0</c:v>
                </c:pt>
                <c:pt idx="51">
                  <c:v>170.0</c:v>
                </c:pt>
                <c:pt idx="52">
                  <c:v>171.0</c:v>
                </c:pt>
                <c:pt idx="53">
                  <c:v>172.0</c:v>
                </c:pt>
                <c:pt idx="54">
                  <c:v>173.0</c:v>
                </c:pt>
                <c:pt idx="55">
                  <c:v>174.0</c:v>
                </c:pt>
                <c:pt idx="56">
                  <c:v>175.0</c:v>
                </c:pt>
              </c:numCache>
            </c:numRef>
          </c:xVal>
          <c:yVal>
            <c:numRef>
              <c:f>'6Nov2000-W-Th2% 50A'!$B$157:$B$213</c:f>
              <c:numCache>
                <c:formatCode>General</c:formatCode>
                <c:ptCount val="57"/>
                <c:pt idx="0">
                  <c:v>898.8</c:v>
                </c:pt>
                <c:pt idx="1">
                  <c:v>888.1</c:v>
                </c:pt>
                <c:pt idx="2">
                  <c:v>876.8</c:v>
                </c:pt>
                <c:pt idx="3">
                  <c:v>865.9</c:v>
                </c:pt>
                <c:pt idx="4">
                  <c:v>855.3</c:v>
                </c:pt>
                <c:pt idx="5">
                  <c:v>845.0</c:v>
                </c:pt>
                <c:pt idx="6">
                  <c:v>835.0</c:v>
                </c:pt>
                <c:pt idx="7">
                  <c:v>825.5</c:v>
                </c:pt>
                <c:pt idx="8">
                  <c:v>816.2</c:v>
                </c:pt>
                <c:pt idx="9">
                  <c:v>807.2</c:v>
                </c:pt>
                <c:pt idx="10">
                  <c:v>798.6</c:v>
                </c:pt>
                <c:pt idx="11">
                  <c:v>790.4</c:v>
                </c:pt>
                <c:pt idx="12">
                  <c:v>782.1</c:v>
                </c:pt>
                <c:pt idx="13">
                  <c:v>774.2</c:v>
                </c:pt>
                <c:pt idx="14">
                  <c:v>766.6</c:v>
                </c:pt>
                <c:pt idx="15">
                  <c:v>759.1</c:v>
                </c:pt>
                <c:pt idx="16">
                  <c:v>751.9</c:v>
                </c:pt>
                <c:pt idx="17">
                  <c:v>744.8</c:v>
                </c:pt>
                <c:pt idx="18">
                  <c:v>737.9</c:v>
                </c:pt>
                <c:pt idx="19">
                  <c:v>731.2</c:v>
                </c:pt>
                <c:pt idx="20">
                  <c:v>724.6</c:v>
                </c:pt>
                <c:pt idx="21">
                  <c:v>718.3</c:v>
                </c:pt>
                <c:pt idx="22">
                  <c:v>712.0</c:v>
                </c:pt>
                <c:pt idx="23">
                  <c:v>705.9</c:v>
                </c:pt>
                <c:pt idx="24">
                  <c:v>699.9</c:v>
                </c:pt>
                <c:pt idx="25">
                  <c:v>694.1</c:v>
                </c:pt>
                <c:pt idx="26">
                  <c:v>688.4</c:v>
                </c:pt>
                <c:pt idx="27">
                  <c:v>682.8</c:v>
                </c:pt>
                <c:pt idx="28">
                  <c:v>677.4</c:v>
                </c:pt>
                <c:pt idx="29">
                  <c:v>672.0</c:v>
                </c:pt>
                <c:pt idx="30">
                  <c:v>666.7</c:v>
                </c:pt>
                <c:pt idx="31">
                  <c:v>661.5</c:v>
                </c:pt>
                <c:pt idx="32">
                  <c:v>656.4</c:v>
                </c:pt>
                <c:pt idx="33">
                  <c:v>651.3</c:v>
                </c:pt>
                <c:pt idx="34">
                  <c:v>646.3</c:v>
                </c:pt>
                <c:pt idx="35">
                  <c:v>641.5</c:v>
                </c:pt>
                <c:pt idx="36">
                  <c:v>636.7</c:v>
                </c:pt>
                <c:pt idx="37">
                  <c:v>632.0</c:v>
                </c:pt>
                <c:pt idx="38">
                  <c:v>627.5</c:v>
                </c:pt>
                <c:pt idx="39">
                  <c:v>623.0</c:v>
                </c:pt>
                <c:pt idx="40">
                  <c:v>618.6</c:v>
                </c:pt>
                <c:pt idx="41">
                  <c:v>614.3</c:v>
                </c:pt>
                <c:pt idx="42">
                  <c:v>610.0</c:v>
                </c:pt>
                <c:pt idx="43">
                  <c:v>605.8</c:v>
                </c:pt>
                <c:pt idx="44">
                  <c:v>601.6</c:v>
                </c:pt>
                <c:pt idx="45">
                  <c:v>597.6</c:v>
                </c:pt>
                <c:pt idx="46">
                  <c:v>593.5</c:v>
                </c:pt>
                <c:pt idx="47">
                  <c:v>589.6</c:v>
                </c:pt>
                <c:pt idx="48">
                  <c:v>585.7</c:v>
                </c:pt>
                <c:pt idx="49">
                  <c:v>581.8</c:v>
                </c:pt>
                <c:pt idx="50">
                  <c:v>574.4</c:v>
                </c:pt>
                <c:pt idx="51">
                  <c:v>567.1</c:v>
                </c:pt>
                <c:pt idx="52">
                  <c:v>560.0</c:v>
                </c:pt>
                <c:pt idx="53">
                  <c:v>553.1</c:v>
                </c:pt>
                <c:pt idx="54">
                  <c:v>546.3</c:v>
                </c:pt>
                <c:pt idx="55">
                  <c:v>539.7</c:v>
                </c:pt>
                <c:pt idx="56">
                  <c:v>533.3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1947424"/>
        <c:axId val="1061949904"/>
      </c:scatterChart>
      <c:valAx>
        <c:axId val="1061947424"/>
        <c:scaling>
          <c:orientation val="minMax"/>
          <c:max val="156.0"/>
          <c:min val="14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061949904"/>
        <c:crossesAt val="0.0"/>
        <c:crossBetween val="midCat"/>
        <c:majorUnit val="1.0"/>
        <c:minorUnit val="0.5"/>
      </c:valAx>
      <c:valAx>
        <c:axId val="1061949904"/>
        <c:scaling>
          <c:orientation val="minMax"/>
          <c:max val="1100.0"/>
          <c:min val="5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1947424"/>
        <c:crossesAt val="0.0"/>
        <c:crossBetween val="midCat"/>
        <c:majorUnit val="50.0"/>
        <c:minorUnit val="25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34026141732283"/>
          <c:y val="0.625020095144357"/>
          <c:w val="0.984030866141732"/>
          <c:h val="0.6927304790026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864225337593674"/>
          <c:y val="0.119795484383046"/>
          <c:w val="0.874102198594745"/>
          <c:h val="0.718772906298274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'6Nov2000-W-Th2% 70A'!$A$113:$A$135</c:f>
              <c:numCache>
                <c:formatCode>General</c:formatCode>
                <c:ptCount val="23"/>
                <c:pt idx="0">
                  <c:v>668.0</c:v>
                </c:pt>
                <c:pt idx="1">
                  <c:v>669.0</c:v>
                </c:pt>
                <c:pt idx="2">
                  <c:v>670.0</c:v>
                </c:pt>
                <c:pt idx="3">
                  <c:v>671.0</c:v>
                </c:pt>
                <c:pt idx="4">
                  <c:v>672.0</c:v>
                </c:pt>
                <c:pt idx="5">
                  <c:v>673.0</c:v>
                </c:pt>
                <c:pt idx="6">
                  <c:v>674.0</c:v>
                </c:pt>
                <c:pt idx="7">
                  <c:v>675.0</c:v>
                </c:pt>
                <c:pt idx="8">
                  <c:v>676.0</c:v>
                </c:pt>
                <c:pt idx="9">
                  <c:v>677.0</c:v>
                </c:pt>
                <c:pt idx="10">
                  <c:v>678.0</c:v>
                </c:pt>
                <c:pt idx="11">
                  <c:v>679.0</c:v>
                </c:pt>
                <c:pt idx="12">
                  <c:v>680.0</c:v>
                </c:pt>
                <c:pt idx="13">
                  <c:v>681.0</c:v>
                </c:pt>
                <c:pt idx="14">
                  <c:v>682.0</c:v>
                </c:pt>
                <c:pt idx="15">
                  <c:v>683.0</c:v>
                </c:pt>
                <c:pt idx="16">
                  <c:v>684.0</c:v>
                </c:pt>
                <c:pt idx="17">
                  <c:v>685.0</c:v>
                </c:pt>
                <c:pt idx="18">
                  <c:v>686.0</c:v>
                </c:pt>
                <c:pt idx="19">
                  <c:v>687.0</c:v>
                </c:pt>
                <c:pt idx="20">
                  <c:v>688.0</c:v>
                </c:pt>
                <c:pt idx="21">
                  <c:v>689.0</c:v>
                </c:pt>
                <c:pt idx="22">
                  <c:v>690.0</c:v>
                </c:pt>
              </c:numCache>
            </c:numRef>
          </c:xVal>
          <c:yVal>
            <c:numRef>
              <c:f>'6Nov2000-W-Th2% 70A'!$B$113:$B$135</c:f>
              <c:numCache>
                <c:formatCode>General</c:formatCode>
                <c:ptCount val="23"/>
                <c:pt idx="0">
                  <c:v>935.8</c:v>
                </c:pt>
                <c:pt idx="1">
                  <c:v>892.7</c:v>
                </c:pt>
                <c:pt idx="2">
                  <c:v>854.8</c:v>
                </c:pt>
                <c:pt idx="3">
                  <c:v>821.5</c:v>
                </c:pt>
                <c:pt idx="4">
                  <c:v>791.8</c:v>
                </c:pt>
                <c:pt idx="5">
                  <c:v>765.2</c:v>
                </c:pt>
                <c:pt idx="6">
                  <c:v>741.2</c:v>
                </c:pt>
                <c:pt idx="7">
                  <c:v>719.3</c:v>
                </c:pt>
                <c:pt idx="8">
                  <c:v>699.3</c:v>
                </c:pt>
                <c:pt idx="9">
                  <c:v>680.8</c:v>
                </c:pt>
                <c:pt idx="10">
                  <c:v>661.3</c:v>
                </c:pt>
                <c:pt idx="11">
                  <c:v>644.6</c:v>
                </c:pt>
                <c:pt idx="12">
                  <c:v>629.5</c:v>
                </c:pt>
                <c:pt idx="13">
                  <c:v>615.4</c:v>
                </c:pt>
                <c:pt idx="14">
                  <c:v>602.2</c:v>
                </c:pt>
                <c:pt idx="15">
                  <c:v>588.0</c:v>
                </c:pt>
                <c:pt idx="16">
                  <c:v>576.0</c:v>
                </c:pt>
                <c:pt idx="17">
                  <c:v>564.7</c:v>
                </c:pt>
                <c:pt idx="18">
                  <c:v>554.0</c:v>
                </c:pt>
                <c:pt idx="19">
                  <c:v>543.8</c:v>
                </c:pt>
                <c:pt idx="20">
                  <c:v>534.1</c:v>
                </c:pt>
                <c:pt idx="21">
                  <c:v>524.5</c:v>
                </c:pt>
                <c:pt idx="22">
                  <c:v>515.4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1973984"/>
        <c:axId val="1061976464"/>
      </c:scatterChart>
      <c:valAx>
        <c:axId val="1061973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061976464"/>
        <c:crossesAt val="0.0"/>
        <c:crossBetween val="midCat"/>
        <c:majorUnit val="1.0"/>
        <c:minorUnit val="0.5"/>
      </c:valAx>
      <c:valAx>
        <c:axId val="1061976464"/>
        <c:scaling>
          <c:orientation val="minMax"/>
          <c:max val="1300.0"/>
          <c:min val="5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061973984"/>
        <c:crossesAt val="0.0"/>
        <c:crossBetween val="midCat"/>
        <c:majorUnit val="50.0"/>
        <c:minorUnit val="25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8146985472154"/>
          <c:y val="0.145574217472232"/>
          <c:w val="0.752236513954374"/>
          <c:h val="0.658248635526615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'6Nov2000-W-Th2% 70A'!$L$84:$L$92</c:f>
              <c:numCache>
                <c:formatCode>General</c:formatCode>
                <c:ptCount val="9"/>
                <c:pt idx="0">
                  <c:v>1542.0</c:v>
                </c:pt>
                <c:pt idx="1">
                  <c:v>1543.0</c:v>
                </c:pt>
                <c:pt idx="2">
                  <c:v>1544.0</c:v>
                </c:pt>
                <c:pt idx="3">
                  <c:v>1545.0</c:v>
                </c:pt>
                <c:pt idx="4">
                  <c:v>1546.0</c:v>
                </c:pt>
                <c:pt idx="5">
                  <c:v>1547.0</c:v>
                </c:pt>
                <c:pt idx="6">
                  <c:v>1548.0</c:v>
                </c:pt>
                <c:pt idx="7">
                  <c:v>1549.0</c:v>
                </c:pt>
                <c:pt idx="8">
                  <c:v>1550.0</c:v>
                </c:pt>
              </c:numCache>
            </c:numRef>
          </c:xVal>
          <c:yVal>
            <c:numRef>
              <c:f>'6Nov2000-W-Th2% 70A'!$M$84:$M$92</c:f>
              <c:numCache>
                <c:formatCode>General</c:formatCode>
                <c:ptCount val="9"/>
                <c:pt idx="0">
                  <c:v>967.9</c:v>
                </c:pt>
                <c:pt idx="1">
                  <c:v>921.3</c:v>
                </c:pt>
                <c:pt idx="2">
                  <c:v>879.9</c:v>
                </c:pt>
                <c:pt idx="3">
                  <c:v>843.7</c:v>
                </c:pt>
                <c:pt idx="4">
                  <c:v>811.8</c:v>
                </c:pt>
                <c:pt idx="5">
                  <c:v>783.3</c:v>
                </c:pt>
                <c:pt idx="6">
                  <c:v>757.7</c:v>
                </c:pt>
                <c:pt idx="7">
                  <c:v>734.5</c:v>
                </c:pt>
                <c:pt idx="8">
                  <c:v>713.3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1995568"/>
        <c:axId val="1061998048"/>
      </c:scatterChart>
      <c:valAx>
        <c:axId val="106199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061998048"/>
        <c:crossesAt val="0.0"/>
        <c:crossBetween val="midCat"/>
        <c:majorUnit val="1.0"/>
        <c:minorUnit val="0.5"/>
      </c:valAx>
      <c:valAx>
        <c:axId val="1061998048"/>
        <c:scaling>
          <c:orientation val="minMax"/>
          <c:max val="1200.0"/>
          <c:min val="6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1995568"/>
        <c:crossesAt val="0.0"/>
        <c:crossBetween val="midCat"/>
        <c:majorUnit val="50.0"/>
        <c:minorUnit val="25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Power vs Resistivity 80 A W-Th2% 07/11/2000</a:t>
            </a:r>
          </a:p>
        </c:rich>
      </c:tx>
      <c:layout>
        <c:manualLayout>
          <c:xMode val="edge"/>
          <c:yMode val="edge"/>
          <c:x val="0.266499075478362"/>
          <c:y val="0.066947583434915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8737199732725"/>
          <c:y val="0.384949035359592"/>
          <c:w val="0.678121340695787"/>
          <c:h val="0.405870178585657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'7Nov2000-Wth2% 80 A '!$L$7:$L$93</c:f>
              <c:numCache>
                <c:formatCode>General</c:formatCode>
                <c:ptCount val="87"/>
                <c:pt idx="0">
                  <c:v>14.77354054054054</c:v>
                </c:pt>
                <c:pt idx="1">
                  <c:v>15.79240540540541</c:v>
                </c:pt>
                <c:pt idx="2">
                  <c:v>16.89617567567568</c:v>
                </c:pt>
                <c:pt idx="3">
                  <c:v>18.08485135135135</c:v>
                </c:pt>
                <c:pt idx="4">
                  <c:v>19.35843243243244</c:v>
                </c:pt>
                <c:pt idx="5">
                  <c:v>20.71691891891892</c:v>
                </c:pt>
                <c:pt idx="6">
                  <c:v>22.07540540540541</c:v>
                </c:pt>
                <c:pt idx="7">
                  <c:v>23.60370270270271</c:v>
                </c:pt>
                <c:pt idx="8">
                  <c:v>25.132</c:v>
                </c:pt>
                <c:pt idx="9">
                  <c:v>26.74520270270271</c:v>
                </c:pt>
                <c:pt idx="10">
                  <c:v>28.44331081081081</c:v>
                </c:pt>
                <c:pt idx="11">
                  <c:v>30.05651351351352</c:v>
                </c:pt>
                <c:pt idx="12">
                  <c:v>31.75462162162163</c:v>
                </c:pt>
                <c:pt idx="13">
                  <c:v>33.45272972972973</c:v>
                </c:pt>
                <c:pt idx="14">
                  <c:v>35.06593243243244</c:v>
                </c:pt>
                <c:pt idx="15">
                  <c:v>36.59422972972973</c:v>
                </c:pt>
                <c:pt idx="16">
                  <c:v>38.12252702702703</c:v>
                </c:pt>
                <c:pt idx="17">
                  <c:v>39.56591891891892</c:v>
                </c:pt>
                <c:pt idx="18">
                  <c:v>40.92440540540541</c:v>
                </c:pt>
                <c:pt idx="19">
                  <c:v>42.11308108108108</c:v>
                </c:pt>
                <c:pt idx="20">
                  <c:v>43.21685135135136</c:v>
                </c:pt>
                <c:pt idx="21">
                  <c:v>44.23571621621622</c:v>
                </c:pt>
                <c:pt idx="22">
                  <c:v>45.08477027027028</c:v>
                </c:pt>
                <c:pt idx="23">
                  <c:v>45.93382432432433</c:v>
                </c:pt>
                <c:pt idx="24">
                  <c:v>46.61306756756758</c:v>
                </c:pt>
                <c:pt idx="25">
                  <c:v>47.20740540540541</c:v>
                </c:pt>
                <c:pt idx="26">
                  <c:v>47.80174324324325</c:v>
                </c:pt>
                <c:pt idx="27">
                  <c:v>48.22627027027027</c:v>
                </c:pt>
                <c:pt idx="28">
                  <c:v>48.6507972972973</c:v>
                </c:pt>
                <c:pt idx="29">
                  <c:v>48.99041891891892</c:v>
                </c:pt>
                <c:pt idx="30">
                  <c:v>49.33004054054055</c:v>
                </c:pt>
                <c:pt idx="31">
                  <c:v>49.58475675675677</c:v>
                </c:pt>
                <c:pt idx="32">
                  <c:v>49.75456756756758</c:v>
                </c:pt>
                <c:pt idx="33">
                  <c:v>50.00928378378379</c:v>
                </c:pt>
                <c:pt idx="34">
                  <c:v>50.1790945945946</c:v>
                </c:pt>
                <c:pt idx="35">
                  <c:v>50.26400000000001</c:v>
                </c:pt>
                <c:pt idx="36">
                  <c:v>50.43381081081082</c:v>
                </c:pt>
                <c:pt idx="37">
                  <c:v>50.51871621621623</c:v>
                </c:pt>
                <c:pt idx="38">
                  <c:v>50.60362162162163</c:v>
                </c:pt>
                <c:pt idx="39">
                  <c:v>50.68852702702704</c:v>
                </c:pt>
                <c:pt idx="40">
                  <c:v>50.77343243243244</c:v>
                </c:pt>
                <c:pt idx="41">
                  <c:v>50.85833783783785</c:v>
                </c:pt>
                <c:pt idx="42">
                  <c:v>50.85833783783785</c:v>
                </c:pt>
                <c:pt idx="43">
                  <c:v>50.94324324324325</c:v>
                </c:pt>
                <c:pt idx="44">
                  <c:v>50.94324324324325</c:v>
                </c:pt>
                <c:pt idx="45">
                  <c:v>51.02814864864865</c:v>
                </c:pt>
                <c:pt idx="46">
                  <c:v>51.02814864864865</c:v>
                </c:pt>
                <c:pt idx="47">
                  <c:v>51.11305405405406</c:v>
                </c:pt>
                <c:pt idx="48">
                  <c:v>51.11305405405406</c:v>
                </c:pt>
                <c:pt idx="49">
                  <c:v>51.11305405405406</c:v>
                </c:pt>
                <c:pt idx="50">
                  <c:v>51.19795945945947</c:v>
                </c:pt>
                <c:pt idx="51">
                  <c:v>51.19795945945947</c:v>
                </c:pt>
                <c:pt idx="52">
                  <c:v>51.19795945945947</c:v>
                </c:pt>
                <c:pt idx="53">
                  <c:v>51.19795945945947</c:v>
                </c:pt>
                <c:pt idx="54">
                  <c:v>51.19795945945947</c:v>
                </c:pt>
                <c:pt idx="55">
                  <c:v>51.28286486486488</c:v>
                </c:pt>
                <c:pt idx="56">
                  <c:v>51.28286486486488</c:v>
                </c:pt>
                <c:pt idx="57">
                  <c:v>51.28286486486488</c:v>
                </c:pt>
                <c:pt idx="58">
                  <c:v>51.28286486486488</c:v>
                </c:pt>
                <c:pt idx="59">
                  <c:v>51.28286486486488</c:v>
                </c:pt>
                <c:pt idx="60">
                  <c:v>51.28286486486488</c:v>
                </c:pt>
                <c:pt idx="61">
                  <c:v>51.36777027027028</c:v>
                </c:pt>
                <c:pt idx="62">
                  <c:v>51.36777027027028</c:v>
                </c:pt>
                <c:pt idx="63">
                  <c:v>51.36777027027028</c:v>
                </c:pt>
                <c:pt idx="64">
                  <c:v>51.36777027027028</c:v>
                </c:pt>
                <c:pt idx="65">
                  <c:v>51.36777027027028</c:v>
                </c:pt>
                <c:pt idx="66">
                  <c:v>51.36777027027028</c:v>
                </c:pt>
                <c:pt idx="67">
                  <c:v>51.36777027027028</c:v>
                </c:pt>
                <c:pt idx="68">
                  <c:v>51.36777027027028</c:v>
                </c:pt>
                <c:pt idx="69">
                  <c:v>51.45267567567569</c:v>
                </c:pt>
                <c:pt idx="70">
                  <c:v>51.45267567567569</c:v>
                </c:pt>
                <c:pt idx="71">
                  <c:v>51.45267567567569</c:v>
                </c:pt>
                <c:pt idx="72">
                  <c:v>51.45267567567569</c:v>
                </c:pt>
                <c:pt idx="73">
                  <c:v>51.45267567567569</c:v>
                </c:pt>
                <c:pt idx="74">
                  <c:v>51.45267567567569</c:v>
                </c:pt>
                <c:pt idx="75">
                  <c:v>51.45267567567569</c:v>
                </c:pt>
                <c:pt idx="76">
                  <c:v>51.45267567567569</c:v>
                </c:pt>
                <c:pt idx="77">
                  <c:v>51.53758108108109</c:v>
                </c:pt>
                <c:pt idx="78">
                  <c:v>51.53758108108109</c:v>
                </c:pt>
                <c:pt idx="79">
                  <c:v>51.53758108108109</c:v>
                </c:pt>
                <c:pt idx="80">
                  <c:v>51.53758108108109</c:v>
                </c:pt>
                <c:pt idx="81">
                  <c:v>51.53758108108109</c:v>
                </c:pt>
                <c:pt idx="82">
                  <c:v>51.53758108108109</c:v>
                </c:pt>
                <c:pt idx="83">
                  <c:v>51.53758108108109</c:v>
                </c:pt>
                <c:pt idx="84">
                  <c:v>51.53758108108109</c:v>
                </c:pt>
                <c:pt idx="85">
                  <c:v>51.53758108108109</c:v>
                </c:pt>
                <c:pt idx="86">
                  <c:v>51.53758108108109</c:v>
                </c:pt>
              </c:numCache>
            </c:numRef>
          </c:xVal>
          <c:yVal>
            <c:numRef>
              <c:f>'7Nov2000-Wth2% 80 A '!$I$7:$I$93</c:f>
              <c:numCache>
                <c:formatCode>General</c:formatCode>
                <c:ptCount val="87"/>
                <c:pt idx="0">
                  <c:v>116.7</c:v>
                </c:pt>
                <c:pt idx="1">
                  <c:v>125.1</c:v>
                </c:pt>
                <c:pt idx="2">
                  <c:v>134.0</c:v>
                </c:pt>
                <c:pt idx="3">
                  <c:v>143.4</c:v>
                </c:pt>
                <c:pt idx="4">
                  <c:v>153.4</c:v>
                </c:pt>
                <c:pt idx="5">
                  <c:v>164.1</c:v>
                </c:pt>
                <c:pt idx="6">
                  <c:v>175.3</c:v>
                </c:pt>
                <c:pt idx="7">
                  <c:v>187.1</c:v>
                </c:pt>
                <c:pt idx="8">
                  <c:v>199.3</c:v>
                </c:pt>
                <c:pt idx="9">
                  <c:v>212.0</c:v>
                </c:pt>
                <c:pt idx="10">
                  <c:v>225.1</c:v>
                </c:pt>
                <c:pt idx="11">
                  <c:v>238.3</c:v>
                </c:pt>
                <c:pt idx="12">
                  <c:v>251.6</c:v>
                </c:pt>
                <c:pt idx="13">
                  <c:v>264.9</c:v>
                </c:pt>
                <c:pt idx="14">
                  <c:v>277.8</c:v>
                </c:pt>
                <c:pt idx="15">
                  <c:v>290.4</c:v>
                </c:pt>
                <c:pt idx="16">
                  <c:v>302.4</c:v>
                </c:pt>
                <c:pt idx="17">
                  <c:v>313.8</c:v>
                </c:pt>
                <c:pt idx="18">
                  <c:v>324.3</c:v>
                </c:pt>
                <c:pt idx="19">
                  <c:v>334.1</c:v>
                </c:pt>
                <c:pt idx="20">
                  <c:v>343.0</c:v>
                </c:pt>
                <c:pt idx="21">
                  <c:v>351.0</c:v>
                </c:pt>
                <c:pt idx="22">
                  <c:v>358.2</c:v>
                </c:pt>
                <c:pt idx="23">
                  <c:v>364.6</c:v>
                </c:pt>
                <c:pt idx="24">
                  <c:v>370.2</c:v>
                </c:pt>
                <c:pt idx="25">
                  <c:v>375.2</c:v>
                </c:pt>
                <c:pt idx="26">
                  <c:v>379.6</c:v>
                </c:pt>
                <c:pt idx="27">
                  <c:v>383.3</c:v>
                </c:pt>
                <c:pt idx="28">
                  <c:v>386.6</c:v>
                </c:pt>
                <c:pt idx="29">
                  <c:v>389.4</c:v>
                </c:pt>
                <c:pt idx="30">
                  <c:v>391.9</c:v>
                </c:pt>
                <c:pt idx="31">
                  <c:v>394.0</c:v>
                </c:pt>
                <c:pt idx="32">
                  <c:v>395.8</c:v>
                </c:pt>
                <c:pt idx="33">
                  <c:v>397.4</c:v>
                </c:pt>
                <c:pt idx="34">
                  <c:v>398.7</c:v>
                </c:pt>
                <c:pt idx="35">
                  <c:v>399.9</c:v>
                </c:pt>
                <c:pt idx="36">
                  <c:v>400.9</c:v>
                </c:pt>
                <c:pt idx="37">
                  <c:v>401.8</c:v>
                </c:pt>
                <c:pt idx="38">
                  <c:v>402.5</c:v>
                </c:pt>
                <c:pt idx="39">
                  <c:v>403.2</c:v>
                </c:pt>
                <c:pt idx="40">
                  <c:v>403.7</c:v>
                </c:pt>
                <c:pt idx="41">
                  <c:v>404.2</c:v>
                </c:pt>
                <c:pt idx="42">
                  <c:v>404.6</c:v>
                </c:pt>
                <c:pt idx="43">
                  <c:v>405.0</c:v>
                </c:pt>
                <c:pt idx="44">
                  <c:v>405.4</c:v>
                </c:pt>
                <c:pt idx="45">
                  <c:v>405.7</c:v>
                </c:pt>
                <c:pt idx="46">
                  <c:v>406.0</c:v>
                </c:pt>
                <c:pt idx="47">
                  <c:v>406.2</c:v>
                </c:pt>
                <c:pt idx="48">
                  <c:v>406.4</c:v>
                </c:pt>
                <c:pt idx="49">
                  <c:v>406.6</c:v>
                </c:pt>
                <c:pt idx="50">
                  <c:v>406.8</c:v>
                </c:pt>
                <c:pt idx="51">
                  <c:v>407.0</c:v>
                </c:pt>
                <c:pt idx="52">
                  <c:v>407.2</c:v>
                </c:pt>
                <c:pt idx="53">
                  <c:v>407.3</c:v>
                </c:pt>
                <c:pt idx="54">
                  <c:v>407.4</c:v>
                </c:pt>
                <c:pt idx="55">
                  <c:v>407.6</c:v>
                </c:pt>
                <c:pt idx="56">
                  <c:v>407.7</c:v>
                </c:pt>
                <c:pt idx="57">
                  <c:v>407.8</c:v>
                </c:pt>
                <c:pt idx="58">
                  <c:v>407.9</c:v>
                </c:pt>
                <c:pt idx="59">
                  <c:v>408.0</c:v>
                </c:pt>
                <c:pt idx="60">
                  <c:v>408.2</c:v>
                </c:pt>
                <c:pt idx="61">
                  <c:v>408.2</c:v>
                </c:pt>
                <c:pt idx="62">
                  <c:v>408.4</c:v>
                </c:pt>
                <c:pt idx="63">
                  <c:v>408.4</c:v>
                </c:pt>
                <c:pt idx="64">
                  <c:v>408.5</c:v>
                </c:pt>
                <c:pt idx="65">
                  <c:v>408.6</c:v>
                </c:pt>
                <c:pt idx="66">
                  <c:v>408.7</c:v>
                </c:pt>
                <c:pt idx="67">
                  <c:v>408.8</c:v>
                </c:pt>
                <c:pt idx="68">
                  <c:v>408.8</c:v>
                </c:pt>
                <c:pt idx="69">
                  <c:v>409.0</c:v>
                </c:pt>
                <c:pt idx="70">
                  <c:v>409.0</c:v>
                </c:pt>
                <c:pt idx="71">
                  <c:v>409.1</c:v>
                </c:pt>
                <c:pt idx="72">
                  <c:v>409.2</c:v>
                </c:pt>
                <c:pt idx="73">
                  <c:v>409.3</c:v>
                </c:pt>
                <c:pt idx="74">
                  <c:v>409.3</c:v>
                </c:pt>
                <c:pt idx="75">
                  <c:v>409.4</c:v>
                </c:pt>
                <c:pt idx="76">
                  <c:v>409.5</c:v>
                </c:pt>
                <c:pt idx="77">
                  <c:v>409.5</c:v>
                </c:pt>
                <c:pt idx="78">
                  <c:v>409.6</c:v>
                </c:pt>
                <c:pt idx="79">
                  <c:v>409.7</c:v>
                </c:pt>
                <c:pt idx="80">
                  <c:v>409.8</c:v>
                </c:pt>
                <c:pt idx="81">
                  <c:v>409.8</c:v>
                </c:pt>
                <c:pt idx="82">
                  <c:v>409.9</c:v>
                </c:pt>
                <c:pt idx="83">
                  <c:v>409.9</c:v>
                </c:pt>
                <c:pt idx="84">
                  <c:v>410.0</c:v>
                </c:pt>
                <c:pt idx="85">
                  <c:v>410.1</c:v>
                </c:pt>
                <c:pt idx="86">
                  <c:v>410.1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409472"/>
        <c:axId val="798412544"/>
      </c:scatterChart>
      <c:valAx>
        <c:axId val="798409472"/>
        <c:scaling>
          <c:orientation val="minMax"/>
          <c:min val="1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Symbol"/>
                    <a:ea typeface="Symbol"/>
                    <a:cs typeface="Symbol"/>
                  </a:defRPr>
                </a:pPr>
                <a:r>
                  <a:rPr lang="en-US"/>
                  <a:t>r(mW cm)</a:t>
                </a:r>
              </a:p>
            </c:rich>
          </c:tx>
          <c:layout>
            <c:manualLayout>
              <c:xMode val="edge"/>
              <c:yMode val="edge"/>
              <c:x val="0.406345127043816"/>
              <c:y val="0.8703195730240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12544"/>
        <c:crossesAt val="0.0"/>
        <c:crossBetween val="midCat"/>
        <c:majorUnit val="5.0"/>
        <c:minorUnit val="2.5"/>
      </c:valAx>
      <c:valAx>
        <c:axId val="798412544"/>
        <c:scaling>
          <c:orientation val="minMax"/>
          <c:min val="1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Power(watt)</a:t>
                </a:r>
              </a:p>
            </c:rich>
          </c:tx>
          <c:layout>
            <c:manualLayout>
              <c:xMode val="edge"/>
              <c:yMode val="edge"/>
              <c:x val="0.0343018303450855"/>
              <c:y val="0.47281784337627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09472"/>
        <c:crossesAt val="0.0"/>
        <c:crossBetween val="midCat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38275331236"/>
          <c:y val="0.112679850226719"/>
          <c:w val="0.840560110872809"/>
          <c:h val="0.7465040077520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'7Nov2000-Wth2% 120 AINV'!$A$38:$A$57</c:f>
              <c:numCache>
                <c:formatCode>General</c:formatCode>
                <c:ptCount val="20"/>
                <c:pt idx="0">
                  <c:v>517.0</c:v>
                </c:pt>
                <c:pt idx="1">
                  <c:v>518.0</c:v>
                </c:pt>
                <c:pt idx="2">
                  <c:v>519.0</c:v>
                </c:pt>
                <c:pt idx="3">
                  <c:v>520.0</c:v>
                </c:pt>
                <c:pt idx="4">
                  <c:v>521.0</c:v>
                </c:pt>
                <c:pt idx="5">
                  <c:v>522.0</c:v>
                </c:pt>
                <c:pt idx="6">
                  <c:v>523.0</c:v>
                </c:pt>
                <c:pt idx="7">
                  <c:v>524.0</c:v>
                </c:pt>
                <c:pt idx="8">
                  <c:v>525.0</c:v>
                </c:pt>
                <c:pt idx="9">
                  <c:v>526.0</c:v>
                </c:pt>
                <c:pt idx="10">
                  <c:v>527.0</c:v>
                </c:pt>
                <c:pt idx="11">
                  <c:v>528.0</c:v>
                </c:pt>
                <c:pt idx="12">
                  <c:v>529.0</c:v>
                </c:pt>
                <c:pt idx="13">
                  <c:v>530.0</c:v>
                </c:pt>
                <c:pt idx="14">
                  <c:v>531.0</c:v>
                </c:pt>
                <c:pt idx="15">
                  <c:v>532.0</c:v>
                </c:pt>
                <c:pt idx="16">
                  <c:v>533.0</c:v>
                </c:pt>
                <c:pt idx="17">
                  <c:v>534.0</c:v>
                </c:pt>
                <c:pt idx="18">
                  <c:v>535.0</c:v>
                </c:pt>
                <c:pt idx="19">
                  <c:v>536.0</c:v>
                </c:pt>
              </c:numCache>
            </c:numRef>
          </c:xVal>
          <c:yVal>
            <c:numRef>
              <c:f>'7Nov2000-Wth2% 120 AINV'!$B$38:$B$57</c:f>
              <c:numCache>
                <c:formatCode>General</c:formatCode>
                <c:ptCount val="20"/>
                <c:pt idx="0">
                  <c:v>1232.7</c:v>
                </c:pt>
                <c:pt idx="1">
                  <c:v>1151.0</c:v>
                </c:pt>
                <c:pt idx="2">
                  <c:v>1087.2</c:v>
                </c:pt>
                <c:pt idx="3">
                  <c:v>1036.1</c:v>
                </c:pt>
                <c:pt idx="4">
                  <c:v>993.9</c:v>
                </c:pt>
                <c:pt idx="5">
                  <c:v>958.1</c:v>
                </c:pt>
                <c:pt idx="6">
                  <c:v>927.2</c:v>
                </c:pt>
                <c:pt idx="7">
                  <c:v>900.2</c:v>
                </c:pt>
                <c:pt idx="8">
                  <c:v>876.2</c:v>
                </c:pt>
                <c:pt idx="9">
                  <c:v>854.8</c:v>
                </c:pt>
                <c:pt idx="10">
                  <c:v>835.4</c:v>
                </c:pt>
                <c:pt idx="11">
                  <c:v>817.6</c:v>
                </c:pt>
                <c:pt idx="12">
                  <c:v>801.3</c:v>
                </c:pt>
                <c:pt idx="13">
                  <c:v>786.3</c:v>
                </c:pt>
                <c:pt idx="14">
                  <c:v>772.2</c:v>
                </c:pt>
                <c:pt idx="15">
                  <c:v>759.2</c:v>
                </c:pt>
                <c:pt idx="16">
                  <c:v>746.9</c:v>
                </c:pt>
                <c:pt idx="17">
                  <c:v>735.3</c:v>
                </c:pt>
                <c:pt idx="18">
                  <c:v>724.4</c:v>
                </c:pt>
                <c:pt idx="19">
                  <c:v>714.0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1160688"/>
        <c:axId val="951162736"/>
      </c:scatterChart>
      <c:valAx>
        <c:axId val="9511606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1162736"/>
        <c:crossesAt val="0.0"/>
        <c:crossBetween val="midCat"/>
        <c:majorUnit val="1.0"/>
        <c:minorUnit val="0.5"/>
      </c:valAx>
      <c:valAx>
        <c:axId val="951162736"/>
        <c:scaling>
          <c:orientation val="minMax"/>
          <c:max val="1600.0"/>
          <c:min val="6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1160688"/>
        <c:crossesAt val="0.0"/>
        <c:crossBetween val="midCat"/>
        <c:majorUnit val="100.0"/>
        <c:minorUnit val="5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876433284565327"/>
          <c:y val="0.110095465151562"/>
          <c:w val="0.876433284565327"/>
          <c:h val="0.747731700821028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'7Nov2000-WTh2%120A-3INV'!$A$123:$A$138</c:f>
              <c:numCache>
                <c:formatCode>General</c:formatCode>
                <c:ptCount val="16"/>
                <c:pt idx="0">
                  <c:v>295.0</c:v>
                </c:pt>
                <c:pt idx="1">
                  <c:v>296.0</c:v>
                </c:pt>
                <c:pt idx="2">
                  <c:v>297.0</c:v>
                </c:pt>
                <c:pt idx="3">
                  <c:v>298.0</c:v>
                </c:pt>
                <c:pt idx="4">
                  <c:v>299.0</c:v>
                </c:pt>
                <c:pt idx="5">
                  <c:v>300.0</c:v>
                </c:pt>
                <c:pt idx="6">
                  <c:v>301.0</c:v>
                </c:pt>
                <c:pt idx="7">
                  <c:v>302.0</c:v>
                </c:pt>
                <c:pt idx="8">
                  <c:v>303.0</c:v>
                </c:pt>
                <c:pt idx="9">
                  <c:v>304.0</c:v>
                </c:pt>
                <c:pt idx="10">
                  <c:v>305.0</c:v>
                </c:pt>
                <c:pt idx="11">
                  <c:v>306.0</c:v>
                </c:pt>
                <c:pt idx="12">
                  <c:v>307.0</c:v>
                </c:pt>
                <c:pt idx="13">
                  <c:v>308.0</c:v>
                </c:pt>
                <c:pt idx="14">
                  <c:v>309.0</c:v>
                </c:pt>
                <c:pt idx="15">
                  <c:v>310.0</c:v>
                </c:pt>
              </c:numCache>
            </c:numRef>
          </c:xVal>
          <c:yVal>
            <c:numRef>
              <c:f>'7Nov2000-WTh2%120A-3INV'!$B$123:$B$138</c:f>
              <c:numCache>
                <c:formatCode>General</c:formatCode>
                <c:ptCount val="16"/>
                <c:pt idx="0">
                  <c:v>1351.6</c:v>
                </c:pt>
                <c:pt idx="1">
                  <c:v>1263.0</c:v>
                </c:pt>
                <c:pt idx="2">
                  <c:v>1196.1</c:v>
                </c:pt>
                <c:pt idx="3">
                  <c:v>1147.6</c:v>
                </c:pt>
                <c:pt idx="4">
                  <c:v>1100.6</c:v>
                </c:pt>
                <c:pt idx="5">
                  <c:v>1062.0</c:v>
                </c:pt>
                <c:pt idx="6">
                  <c:v>1029.3</c:v>
                </c:pt>
                <c:pt idx="7">
                  <c:v>1000.2</c:v>
                </c:pt>
                <c:pt idx="8">
                  <c:v>974.0</c:v>
                </c:pt>
                <c:pt idx="9">
                  <c:v>950.5</c:v>
                </c:pt>
                <c:pt idx="10">
                  <c:v>929.0</c:v>
                </c:pt>
                <c:pt idx="11">
                  <c:v>909.2</c:v>
                </c:pt>
                <c:pt idx="12">
                  <c:v>891.1</c:v>
                </c:pt>
                <c:pt idx="13">
                  <c:v>874.4</c:v>
                </c:pt>
                <c:pt idx="14">
                  <c:v>858.9</c:v>
                </c:pt>
                <c:pt idx="15">
                  <c:v>844.4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434192"/>
        <c:axId val="798435984"/>
      </c:scatterChart>
      <c:valAx>
        <c:axId val="798434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35984"/>
        <c:crossesAt val="0.0"/>
        <c:crossBetween val="midCat"/>
        <c:majorUnit val="1.0"/>
        <c:minorUnit val="0.5"/>
      </c:valAx>
      <c:valAx>
        <c:axId val="798435984"/>
        <c:scaling>
          <c:orientation val="minMax"/>
          <c:max val="1700.0"/>
          <c:min val="8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8434192"/>
        <c:crossesAt val="0.0"/>
        <c:crossBetween val="midCat"/>
        <c:majorUnit val="50.0"/>
        <c:minorUnit val="25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926344475871027"/>
          <c:y val="0.100003192240573"/>
          <c:w val="0.873711267014719"/>
          <c:h val="0.76002426102835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'7Nov2000-WTh2% - 165A'!$A$60:$A$72</c:f>
              <c:numCache>
                <c:formatCode>General</c:formatCode>
                <c:ptCount val="13"/>
                <c:pt idx="0">
                  <c:v>69.0</c:v>
                </c:pt>
                <c:pt idx="1">
                  <c:v>70.0</c:v>
                </c:pt>
                <c:pt idx="2">
                  <c:v>71.0</c:v>
                </c:pt>
                <c:pt idx="3">
                  <c:v>72.0</c:v>
                </c:pt>
                <c:pt idx="4">
                  <c:v>73.0</c:v>
                </c:pt>
                <c:pt idx="5">
                  <c:v>74.0</c:v>
                </c:pt>
                <c:pt idx="6">
                  <c:v>75.0</c:v>
                </c:pt>
                <c:pt idx="7">
                  <c:v>76.0</c:v>
                </c:pt>
                <c:pt idx="8">
                  <c:v>77.0</c:v>
                </c:pt>
                <c:pt idx="9">
                  <c:v>78.0</c:v>
                </c:pt>
                <c:pt idx="10">
                  <c:v>79.0</c:v>
                </c:pt>
                <c:pt idx="11">
                  <c:v>80.0</c:v>
                </c:pt>
                <c:pt idx="12">
                  <c:v>81.0</c:v>
                </c:pt>
              </c:numCache>
            </c:numRef>
          </c:xVal>
          <c:yVal>
            <c:numRef>
              <c:f>'7Nov2000-WTh2% - 165A'!$C$60:$C$72</c:f>
              <c:numCache>
                <c:formatCode>General</c:formatCode>
                <c:ptCount val="13"/>
                <c:pt idx="0">
                  <c:v>1884.6</c:v>
                </c:pt>
                <c:pt idx="1">
                  <c:v>1617.6</c:v>
                </c:pt>
                <c:pt idx="2">
                  <c:v>1471.5</c:v>
                </c:pt>
                <c:pt idx="3">
                  <c:v>1367.6</c:v>
                </c:pt>
                <c:pt idx="4">
                  <c:v>1288.4</c:v>
                </c:pt>
                <c:pt idx="5">
                  <c:v>1229.7</c:v>
                </c:pt>
                <c:pt idx="6">
                  <c:v>1177.9</c:v>
                </c:pt>
                <c:pt idx="7">
                  <c:v>1134.4</c:v>
                </c:pt>
                <c:pt idx="8">
                  <c:v>1097.2</c:v>
                </c:pt>
                <c:pt idx="9">
                  <c:v>1064.8</c:v>
                </c:pt>
                <c:pt idx="10">
                  <c:v>1037.9</c:v>
                </c:pt>
                <c:pt idx="11">
                  <c:v>1012.4</c:v>
                </c:pt>
                <c:pt idx="12">
                  <c:v>990.4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6828704"/>
        <c:axId val="951133952"/>
      </c:scatterChart>
      <c:valAx>
        <c:axId val="796828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1133952"/>
        <c:crossesAt val="0.0"/>
        <c:crossBetween val="midCat"/>
        <c:majorUnit val="1.0"/>
        <c:minorUnit val="0.5"/>
      </c:valAx>
      <c:valAx>
        <c:axId val="951133952"/>
        <c:scaling>
          <c:orientation val="minMax"/>
          <c:max val="2500.0"/>
          <c:min val="9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6828704"/>
        <c:crossesAt val="0.0"/>
        <c:crossBetween val="midCat"/>
        <c:majorUnit val="100.0"/>
        <c:minorUnit val="5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8676985134"/>
          <c:y val="0.118815713584802"/>
          <c:w val="0.840653260257172"/>
          <c:h val="0.727746245706911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'1511200060Ad'!$A$611:$A$615</c:f>
              <c:numCache>
                <c:formatCode>General</c:formatCode>
                <c:ptCount val="5"/>
                <c:pt idx="0">
                  <c:v>780.0</c:v>
                </c:pt>
                <c:pt idx="1">
                  <c:v>781.0</c:v>
                </c:pt>
                <c:pt idx="2">
                  <c:v>782.0</c:v>
                </c:pt>
                <c:pt idx="3">
                  <c:v>783.0</c:v>
                </c:pt>
                <c:pt idx="4">
                  <c:v>784.0</c:v>
                </c:pt>
              </c:numCache>
            </c:numRef>
          </c:xVal>
          <c:yVal>
            <c:numRef>
              <c:f>'1511200060Ad'!$B$611:$B$615</c:f>
              <c:numCache>
                <c:formatCode>General</c:formatCode>
                <c:ptCount val="5"/>
                <c:pt idx="0">
                  <c:v>1314.0</c:v>
                </c:pt>
                <c:pt idx="1">
                  <c:v>1269.3</c:v>
                </c:pt>
                <c:pt idx="2">
                  <c:v>1229.9</c:v>
                </c:pt>
                <c:pt idx="3">
                  <c:v>1195.5</c:v>
                </c:pt>
                <c:pt idx="4">
                  <c:v>1164.0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742560"/>
        <c:axId val="794744352"/>
      </c:scatterChart>
      <c:valAx>
        <c:axId val="79474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44352"/>
        <c:crossesAt val="0.0"/>
        <c:crossBetween val="midCat"/>
        <c:majorUnit val="1.0"/>
        <c:minorUnit val="0.5"/>
      </c:valAx>
      <c:valAx>
        <c:axId val="794744352"/>
        <c:scaling>
          <c:orientation val="minMax"/>
          <c:max val="1600.0"/>
          <c:min val="11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42560"/>
        <c:crossesAt val="0.0"/>
        <c:crossBetween val="midCat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114773691687"/>
          <c:y val="0.100809931254937"/>
          <c:w val="0.842405028453257"/>
          <c:h val="0.758090683037123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'15112000100Ad'!$A$302:$A$307</c:f>
              <c:numCache>
                <c:formatCode>General</c:formatCode>
                <c:ptCount val="6"/>
                <c:pt idx="0">
                  <c:v>549.0</c:v>
                </c:pt>
                <c:pt idx="1">
                  <c:v>550.0</c:v>
                </c:pt>
                <c:pt idx="2">
                  <c:v>551.0</c:v>
                </c:pt>
                <c:pt idx="3">
                  <c:v>552.0</c:v>
                </c:pt>
                <c:pt idx="4">
                  <c:v>553.0</c:v>
                </c:pt>
                <c:pt idx="5">
                  <c:v>554.0</c:v>
                </c:pt>
              </c:numCache>
            </c:numRef>
          </c:xVal>
          <c:yVal>
            <c:numRef>
              <c:f>'15112000100Ad'!$B$302:$B$307</c:f>
              <c:numCache>
                <c:formatCode>General</c:formatCode>
                <c:ptCount val="6"/>
                <c:pt idx="0">
                  <c:v>1690.3</c:v>
                </c:pt>
                <c:pt idx="1">
                  <c:v>1583.7</c:v>
                </c:pt>
                <c:pt idx="2">
                  <c:v>1499.0</c:v>
                </c:pt>
                <c:pt idx="3">
                  <c:v>1429.5</c:v>
                </c:pt>
                <c:pt idx="4">
                  <c:v>1371.1</c:v>
                </c:pt>
                <c:pt idx="5">
                  <c:v>1321.2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628352"/>
        <c:axId val="794659120"/>
      </c:scatterChart>
      <c:valAx>
        <c:axId val="7946283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659120"/>
        <c:crossesAt val="0.0"/>
        <c:crossBetween val="midCat"/>
        <c:majorUnit val="1.0"/>
        <c:minorUnit val="0.5"/>
      </c:valAx>
      <c:valAx>
        <c:axId val="794659120"/>
        <c:scaling>
          <c:orientation val="minMax"/>
          <c:max val="1950.0"/>
          <c:min val="13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628352"/>
        <c:crossesAt val="0.0"/>
        <c:crossBetween val="midCat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730711281374814"/>
          <c:y val="0.118815713584802"/>
          <c:w val="0.893555509795486"/>
          <c:h val="0.727746245706911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'15112000140Ad'!$A$179:$A$195</c:f>
              <c:numCache>
                <c:formatCode>General</c:formatCode>
                <c:ptCount val="17"/>
                <c:pt idx="0">
                  <c:v>473.0</c:v>
                </c:pt>
                <c:pt idx="1">
                  <c:v>474.0</c:v>
                </c:pt>
                <c:pt idx="2">
                  <c:v>475.0</c:v>
                </c:pt>
                <c:pt idx="3">
                  <c:v>476.0</c:v>
                </c:pt>
                <c:pt idx="4">
                  <c:v>477.0</c:v>
                </c:pt>
                <c:pt idx="5">
                  <c:v>478.0</c:v>
                </c:pt>
                <c:pt idx="6">
                  <c:v>479.0</c:v>
                </c:pt>
                <c:pt idx="7">
                  <c:v>480.0</c:v>
                </c:pt>
                <c:pt idx="8">
                  <c:v>481.0</c:v>
                </c:pt>
                <c:pt idx="9">
                  <c:v>482.0</c:v>
                </c:pt>
                <c:pt idx="10">
                  <c:v>483.0</c:v>
                </c:pt>
                <c:pt idx="11">
                  <c:v>484.0</c:v>
                </c:pt>
                <c:pt idx="12">
                  <c:v>485.0</c:v>
                </c:pt>
                <c:pt idx="13">
                  <c:v>486.0</c:v>
                </c:pt>
                <c:pt idx="14">
                  <c:v>487.0</c:v>
                </c:pt>
                <c:pt idx="15">
                  <c:v>488.0</c:v>
                </c:pt>
                <c:pt idx="16">
                  <c:v>489.0</c:v>
                </c:pt>
              </c:numCache>
            </c:numRef>
          </c:xVal>
          <c:yVal>
            <c:numRef>
              <c:f>'15112000140Ad'!$B$179:$B$195</c:f>
              <c:numCache>
                <c:formatCode>General</c:formatCode>
                <c:ptCount val="17"/>
                <c:pt idx="0">
                  <c:v>1880.6</c:v>
                </c:pt>
                <c:pt idx="1">
                  <c:v>1731.0</c:v>
                </c:pt>
                <c:pt idx="2">
                  <c:v>1618.7</c:v>
                </c:pt>
                <c:pt idx="3">
                  <c:v>1530.2</c:v>
                </c:pt>
                <c:pt idx="4">
                  <c:v>1458.3</c:v>
                </c:pt>
                <c:pt idx="5">
                  <c:v>1398.4</c:v>
                </c:pt>
                <c:pt idx="6">
                  <c:v>1347.3</c:v>
                </c:pt>
                <c:pt idx="7">
                  <c:v>1303.2</c:v>
                </c:pt>
                <c:pt idx="8">
                  <c:v>1264.5</c:v>
                </c:pt>
                <c:pt idx="9">
                  <c:v>1230.2</c:v>
                </c:pt>
                <c:pt idx="10">
                  <c:v>1199.6</c:v>
                </c:pt>
                <c:pt idx="11">
                  <c:v>1171.8</c:v>
                </c:pt>
                <c:pt idx="12">
                  <c:v>1146.7</c:v>
                </c:pt>
                <c:pt idx="13">
                  <c:v>1123.7</c:v>
                </c:pt>
                <c:pt idx="14">
                  <c:v>1102.4</c:v>
                </c:pt>
                <c:pt idx="15">
                  <c:v>1082.8</c:v>
                </c:pt>
                <c:pt idx="16">
                  <c:v>1064.6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673088"/>
        <c:axId val="794674880"/>
      </c:scatterChart>
      <c:valAx>
        <c:axId val="794673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674880"/>
        <c:crossesAt val="0.0"/>
        <c:crossBetween val="midCat"/>
        <c:majorUnit val="1.0"/>
        <c:minorUnit val="0.5"/>
      </c:valAx>
      <c:valAx>
        <c:axId val="794674880"/>
        <c:scaling>
          <c:orientation val="minMax"/>
          <c:max val="2600.0"/>
          <c:min val="10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673088"/>
        <c:crossesAt val="0.0"/>
        <c:crossBetween val="midCat"/>
        <c:majorUnit val="100.0"/>
        <c:minorUnit val="5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037636942356"/>
          <c:y val="0.118230546800042"/>
          <c:w val="0.841147484983889"/>
          <c:h val="0.729088371933595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'15112000140Ai'!$A$198:$A$207</c:f>
              <c:numCache>
                <c:formatCode>General</c:formatCode>
                <c:ptCount val="10"/>
                <c:pt idx="0">
                  <c:v>646.0</c:v>
                </c:pt>
                <c:pt idx="1">
                  <c:v>647.0</c:v>
                </c:pt>
                <c:pt idx="2">
                  <c:v>648.0</c:v>
                </c:pt>
                <c:pt idx="3">
                  <c:v>649.0</c:v>
                </c:pt>
                <c:pt idx="4">
                  <c:v>650.0</c:v>
                </c:pt>
                <c:pt idx="5">
                  <c:v>651.0</c:v>
                </c:pt>
                <c:pt idx="6">
                  <c:v>652.0</c:v>
                </c:pt>
                <c:pt idx="7">
                  <c:v>653.0</c:v>
                </c:pt>
                <c:pt idx="8">
                  <c:v>654.0</c:v>
                </c:pt>
                <c:pt idx="9">
                  <c:v>655.0</c:v>
                </c:pt>
              </c:numCache>
            </c:numRef>
          </c:xVal>
          <c:yVal>
            <c:numRef>
              <c:f>'15112000140Ai'!$B$198:$B$207</c:f>
              <c:numCache>
                <c:formatCode>General</c:formatCode>
                <c:ptCount val="10"/>
                <c:pt idx="0">
                  <c:v>2162.3</c:v>
                </c:pt>
                <c:pt idx="1">
                  <c:v>1925.5</c:v>
                </c:pt>
                <c:pt idx="2">
                  <c:v>1764.2</c:v>
                </c:pt>
                <c:pt idx="3">
                  <c:v>1644.4</c:v>
                </c:pt>
                <c:pt idx="4">
                  <c:v>1550.9</c:v>
                </c:pt>
                <c:pt idx="5">
                  <c:v>1475.7</c:v>
                </c:pt>
                <c:pt idx="6">
                  <c:v>1413.1</c:v>
                </c:pt>
                <c:pt idx="7">
                  <c:v>1360.1</c:v>
                </c:pt>
                <c:pt idx="8">
                  <c:v>1314.5</c:v>
                </c:pt>
                <c:pt idx="9">
                  <c:v>1274.5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694704"/>
        <c:axId val="794696496"/>
      </c:scatterChart>
      <c:valAx>
        <c:axId val="79469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696496"/>
        <c:crossesAt val="0.0"/>
        <c:crossBetween val="midCat"/>
        <c:majorUnit val="1.0"/>
        <c:minorUnit val="0.5"/>
      </c:valAx>
      <c:valAx>
        <c:axId val="794696496"/>
        <c:scaling>
          <c:orientation val="minMax"/>
          <c:max val="2500.0"/>
          <c:min val="10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694704"/>
        <c:crossesAt val="0.0"/>
        <c:crossBetween val="midCat"/>
        <c:majorUnit val="100.0"/>
        <c:minorUnit val="5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9755378657"/>
          <c:y val="0.093528090575917"/>
          <c:w val="0.843163522279555"/>
          <c:h val="0.773405364377775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'15112000160A'!$A$153:$A$166</c:f>
              <c:numCache>
                <c:formatCode>General</c:formatCode>
                <c:ptCount val="14"/>
                <c:pt idx="0">
                  <c:v>247.5</c:v>
                </c:pt>
                <c:pt idx="1">
                  <c:v>248.0</c:v>
                </c:pt>
                <c:pt idx="2">
                  <c:v>248.5</c:v>
                </c:pt>
                <c:pt idx="3">
                  <c:v>249.0</c:v>
                </c:pt>
                <c:pt idx="4">
                  <c:v>249.5</c:v>
                </c:pt>
                <c:pt idx="5">
                  <c:v>250.0</c:v>
                </c:pt>
                <c:pt idx="6">
                  <c:v>250.5</c:v>
                </c:pt>
                <c:pt idx="7">
                  <c:v>251.0</c:v>
                </c:pt>
                <c:pt idx="8">
                  <c:v>251.5</c:v>
                </c:pt>
                <c:pt idx="9">
                  <c:v>252.0</c:v>
                </c:pt>
                <c:pt idx="10">
                  <c:v>252.5</c:v>
                </c:pt>
                <c:pt idx="11">
                  <c:v>253.0</c:v>
                </c:pt>
                <c:pt idx="12">
                  <c:v>253.5</c:v>
                </c:pt>
                <c:pt idx="13">
                  <c:v>254.0</c:v>
                </c:pt>
              </c:numCache>
            </c:numRef>
          </c:xVal>
          <c:yVal>
            <c:numRef>
              <c:f>'15112000160A'!$B$153:$B$166</c:f>
              <c:numCache>
                <c:formatCode>General</c:formatCode>
                <c:ptCount val="14"/>
                <c:pt idx="0">
                  <c:v>2380.3</c:v>
                </c:pt>
                <c:pt idx="1">
                  <c:v>2186.7</c:v>
                </c:pt>
                <c:pt idx="2">
                  <c:v>2048.4</c:v>
                </c:pt>
                <c:pt idx="3">
                  <c:v>1939.4</c:v>
                </c:pt>
                <c:pt idx="4">
                  <c:v>1849.9</c:v>
                </c:pt>
                <c:pt idx="5">
                  <c:v>1774.1</c:v>
                </c:pt>
                <c:pt idx="6">
                  <c:v>1709.0</c:v>
                </c:pt>
                <c:pt idx="7">
                  <c:v>1652.3</c:v>
                </c:pt>
                <c:pt idx="8">
                  <c:v>1602.1</c:v>
                </c:pt>
                <c:pt idx="9">
                  <c:v>1557.4</c:v>
                </c:pt>
                <c:pt idx="10">
                  <c:v>1517.3</c:v>
                </c:pt>
                <c:pt idx="11">
                  <c:v>1480.9</c:v>
                </c:pt>
                <c:pt idx="12">
                  <c:v>1447.9</c:v>
                </c:pt>
                <c:pt idx="13">
                  <c:v>1417.5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4717376"/>
        <c:axId val="794719168"/>
      </c:scatterChart>
      <c:valAx>
        <c:axId val="794717376"/>
        <c:scaling>
          <c:orientation val="minMax"/>
          <c:min val="246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19168"/>
        <c:crossesAt val="0.0"/>
        <c:crossBetween val="midCat"/>
        <c:majorUnit val="1.0"/>
        <c:minorUnit val="0.5"/>
      </c:valAx>
      <c:valAx>
        <c:axId val="794719168"/>
        <c:scaling>
          <c:orientation val="minMax"/>
          <c:max val="2800.0"/>
          <c:min val="12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794717376"/>
        <c:crossesAt val="0.0"/>
        <c:crossBetween val="midCat"/>
        <c:majorUnit val="100.0"/>
        <c:minorUnit val="50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Tp(T pyrometer)  vs Tt (Ttrue) - Two Coulor Pyrometer (1.1-0.85)</a:t>
            </a:r>
          </a:p>
        </c:rich>
      </c:tx>
      <c:layout>
        <c:manualLayout>
          <c:xMode val="edge"/>
          <c:yMode val="edge"/>
          <c:x val="0.362181287089847"/>
          <c:y val="0.022364971950391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67771967548784"/>
          <c:y val="0.319499066648921"/>
          <c:w val="0.878326376608669"/>
          <c:h val="0.575098319968058"/>
        </c:manualLayout>
      </c:layout>
      <c:scatterChart>
        <c:scatterStyle val="lineMarker"/>
        <c:varyColors val="0"/>
        <c:ser>
          <c:idx val="0"/>
          <c:order val="0"/>
          <c:tx>
            <c:strRef>
              <c:f>'Two Coulor Pyr'!$J$1</c:f>
              <c:strCache>
                <c:ptCount val="1"/>
                <c:pt idx="0">
                  <c:v>Tc(C)(1.1-0.85)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xVal>
            <c:numRef>
              <c:f>'Two Coulor Pyr'!$B$2:$B$14</c:f>
              <c:numCache>
                <c:formatCode>General</c:formatCode>
                <c:ptCount val="13"/>
                <c:pt idx="0">
                  <c:v>1327.0</c:v>
                </c:pt>
                <c:pt idx="1">
                  <c:v>1427.0</c:v>
                </c:pt>
                <c:pt idx="2">
                  <c:v>1527.0</c:v>
                </c:pt>
                <c:pt idx="3">
                  <c:v>1627.0</c:v>
                </c:pt>
                <c:pt idx="4">
                  <c:v>1727.0</c:v>
                </c:pt>
                <c:pt idx="5">
                  <c:v>1827.0</c:v>
                </c:pt>
                <c:pt idx="6">
                  <c:v>1927.0</c:v>
                </c:pt>
                <c:pt idx="7">
                  <c:v>2027.0</c:v>
                </c:pt>
                <c:pt idx="8">
                  <c:v>2127.0</c:v>
                </c:pt>
                <c:pt idx="9">
                  <c:v>2227.0</c:v>
                </c:pt>
                <c:pt idx="10">
                  <c:v>2327.0</c:v>
                </c:pt>
                <c:pt idx="11">
                  <c:v>2427.0</c:v>
                </c:pt>
                <c:pt idx="12">
                  <c:v>2527.0</c:v>
                </c:pt>
              </c:numCache>
            </c:numRef>
          </c:xVal>
          <c:yVal>
            <c:numRef>
              <c:f>'Two Coulor Pyr'!$J$2:$J$14</c:f>
              <c:numCache>
                <c:formatCode>0</c:formatCode>
                <c:ptCount val="13"/>
                <c:pt idx="0">
                  <c:v>1427.703431751959</c:v>
                </c:pt>
                <c:pt idx="1">
                  <c:v>1537.378738163188</c:v>
                </c:pt>
                <c:pt idx="2">
                  <c:v>1646.954926717289</c:v>
                </c:pt>
                <c:pt idx="3">
                  <c:v>1757.812479727035</c:v>
                </c:pt>
                <c:pt idx="4">
                  <c:v>1868.716561121163</c:v>
                </c:pt>
                <c:pt idx="5">
                  <c:v>1980.190882211267</c:v>
                </c:pt>
                <c:pt idx="6">
                  <c:v>2091.707415985346</c:v>
                </c:pt>
                <c:pt idx="7">
                  <c:v>2204.697478542935</c:v>
                </c:pt>
                <c:pt idx="8">
                  <c:v>2317.882080915237</c:v>
                </c:pt>
                <c:pt idx="9">
                  <c:v>2432.117324697736</c:v>
                </c:pt>
                <c:pt idx="10">
                  <c:v>2546.631760288825</c:v>
                </c:pt>
                <c:pt idx="11">
                  <c:v>2654.696899760848</c:v>
                </c:pt>
                <c:pt idx="12">
                  <c:v>2761.926845837575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142416"/>
        <c:axId val="952146832"/>
      </c:scatterChart>
      <c:valAx>
        <c:axId val="952142416"/>
        <c:scaling>
          <c:orientation val="minMax"/>
          <c:max val="2550.0"/>
          <c:min val="1200.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pt-BR"/>
                  <a:t>Tt (C)</a:t>
                </a:r>
              </a:p>
            </c:rich>
          </c:tx>
          <c:layout>
            <c:manualLayout>
              <c:xMode val="edge"/>
              <c:yMode val="edge"/>
              <c:x val="0.520544022906228"/>
              <c:y val="0.9393273125204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2146832"/>
        <c:crossesAt val="0.0"/>
        <c:crossBetween val="midCat"/>
        <c:majorUnit val="50.0"/>
        <c:minorUnit val="25.0"/>
      </c:valAx>
      <c:valAx>
        <c:axId val="952146832"/>
        <c:scaling>
          <c:orientation val="minMax"/>
          <c:max val="2800.0"/>
          <c:min val="1300.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pt-BR"/>
                  <a:t>Tp (C)</a:t>
                </a:r>
              </a:p>
            </c:rich>
          </c:tx>
          <c:layout>
            <c:manualLayout>
              <c:xMode val="edge"/>
              <c:yMode val="edge"/>
              <c:x val="0.0439896552520378"/>
              <c:y val="0.5719033483434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952142416"/>
        <c:crossesAt val="0.0"/>
        <c:crossBetween val="midCat"/>
        <c:majorUnit val="50.0"/>
        <c:minorUnit val="25.0"/>
      </c:valAx>
      <c:spPr>
        <a:solidFill>
          <a:srgbClr val="FFFFFF"/>
        </a:solidFill>
        <a:ln w="12700">
          <a:solidFill>
            <a:srgbClr val="0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511805555555556" footer="0.511805555555556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38100</xdr:rowOff>
    </xdr:from>
    <xdr:to>
      <xdr:col>10</xdr:col>
      <xdr:colOff>571500</xdr:colOff>
      <xdr:row>26</xdr:row>
      <xdr:rowOff>101600</xdr:rowOff>
    </xdr:to>
    <xdr:graphicFrame macro="">
      <xdr:nvGraphicFramePr>
        <xdr:cNvPr id="102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</xdr:row>
      <xdr:rowOff>101600</xdr:rowOff>
    </xdr:from>
    <xdr:to>
      <xdr:col>10</xdr:col>
      <xdr:colOff>38100</xdr:colOff>
      <xdr:row>26</xdr:row>
      <xdr:rowOff>139700</xdr:rowOff>
    </xdr:to>
    <xdr:graphicFrame macro="">
      <xdr:nvGraphicFramePr>
        <xdr:cNvPr id="205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38100</xdr:rowOff>
    </xdr:from>
    <xdr:to>
      <xdr:col>11</xdr:col>
      <xdr:colOff>419100</xdr:colOff>
      <xdr:row>28</xdr:row>
      <xdr:rowOff>139700</xdr:rowOff>
    </xdr:to>
    <xdr:graphicFrame macro="">
      <xdr:nvGraphicFramePr>
        <xdr:cNvPr id="307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292100</xdr:colOff>
      <xdr:row>1</xdr:row>
      <xdr:rowOff>38100</xdr:rowOff>
    </xdr:from>
    <xdr:to>
      <xdr:col>9</xdr:col>
      <xdr:colOff>304800</xdr:colOff>
      <xdr:row>25</xdr:row>
      <xdr:rowOff>25400</xdr:rowOff>
    </xdr:to>
    <xdr:graphicFrame macro="">
      <xdr:nvGraphicFramePr>
        <xdr:cNvPr id="409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2</xdr:row>
      <xdr:rowOff>127000</xdr:rowOff>
    </xdr:from>
    <xdr:to>
      <xdr:col>10</xdr:col>
      <xdr:colOff>127000</xdr:colOff>
      <xdr:row>25</xdr:row>
      <xdr:rowOff>38100</xdr:rowOff>
    </xdr:to>
    <xdr:graphicFrame macro="">
      <xdr:nvGraphicFramePr>
        <xdr:cNvPr id="51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50800</xdr:colOff>
      <xdr:row>25</xdr:row>
      <xdr:rowOff>101600</xdr:rowOff>
    </xdr:from>
    <xdr:to>
      <xdr:col>10</xdr:col>
      <xdr:colOff>444500</xdr:colOff>
      <xdr:row>44</xdr:row>
      <xdr:rowOff>12700</xdr:rowOff>
    </xdr:to>
    <xdr:graphicFrame macro="">
      <xdr:nvGraphicFramePr>
        <xdr:cNvPr id="512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2</xdr:row>
      <xdr:rowOff>63500</xdr:rowOff>
    </xdr:from>
    <xdr:to>
      <xdr:col>12</xdr:col>
      <xdr:colOff>114300</xdr:colOff>
      <xdr:row>34</xdr:row>
      <xdr:rowOff>152400</xdr:rowOff>
    </xdr:to>
    <xdr:graphicFrame macro="">
      <xdr:nvGraphicFramePr>
        <xdr:cNvPr id="614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11</xdr:col>
      <xdr:colOff>368300</xdr:colOff>
      <xdr:row>26</xdr:row>
      <xdr:rowOff>38100</xdr:rowOff>
    </xdr:to>
    <xdr:graphicFrame macro="">
      <xdr:nvGraphicFramePr>
        <xdr:cNvPr id="717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</xdr:row>
      <xdr:rowOff>12700</xdr:rowOff>
    </xdr:from>
    <xdr:to>
      <xdr:col>11</xdr:col>
      <xdr:colOff>419100</xdr:colOff>
      <xdr:row>23</xdr:row>
      <xdr:rowOff>88900</xdr:rowOff>
    </xdr:to>
    <xdr:graphicFrame macro="">
      <xdr:nvGraphicFramePr>
        <xdr:cNvPr id="819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</xdr:row>
      <xdr:rowOff>38100</xdr:rowOff>
    </xdr:from>
    <xdr:to>
      <xdr:col>11</xdr:col>
      <xdr:colOff>279400</xdr:colOff>
      <xdr:row>24</xdr:row>
      <xdr:rowOff>63500</xdr:rowOff>
    </xdr:to>
    <xdr:graphicFrame macro="">
      <xdr:nvGraphicFramePr>
        <xdr:cNvPr id="92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0</xdr:rowOff>
    </xdr:from>
    <xdr:to>
      <xdr:col>11</xdr:col>
      <xdr:colOff>635000</xdr:colOff>
      <xdr:row>23</xdr:row>
      <xdr:rowOff>38100</xdr:rowOff>
    </xdr:to>
    <xdr:graphicFrame macro="">
      <xdr:nvGraphicFramePr>
        <xdr:cNvPr id="1024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63500</xdr:rowOff>
    </xdr:from>
    <xdr:to>
      <xdr:col>11</xdr:col>
      <xdr:colOff>292100</xdr:colOff>
      <xdr:row>35</xdr:row>
      <xdr:rowOff>50800</xdr:rowOff>
    </xdr:to>
    <xdr:graphicFrame macro="">
      <xdr:nvGraphicFramePr>
        <xdr:cNvPr id="1126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</xdr:row>
      <xdr:rowOff>63500</xdr:rowOff>
    </xdr:from>
    <xdr:to>
      <xdr:col>11</xdr:col>
      <xdr:colOff>482600</xdr:colOff>
      <xdr:row>25</xdr:row>
      <xdr:rowOff>25400</xdr:rowOff>
    </xdr:to>
    <xdr:graphicFrame macro="">
      <xdr:nvGraphicFramePr>
        <xdr:cNvPr id="1229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241300</xdr:colOff>
      <xdr:row>3</xdr:row>
      <xdr:rowOff>38100</xdr:rowOff>
    </xdr:from>
    <xdr:to>
      <xdr:col>11</xdr:col>
      <xdr:colOff>482600</xdr:colOff>
      <xdr:row>28</xdr:row>
      <xdr:rowOff>127000</xdr:rowOff>
    </xdr:to>
    <xdr:graphicFrame macro="">
      <xdr:nvGraphicFramePr>
        <xdr:cNvPr id="133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139700</xdr:rowOff>
    </xdr:from>
    <xdr:to>
      <xdr:col>11</xdr:col>
      <xdr:colOff>444500</xdr:colOff>
      <xdr:row>26</xdr:row>
      <xdr:rowOff>63500</xdr:rowOff>
    </xdr:to>
    <xdr:graphicFrame macro="">
      <xdr:nvGraphicFramePr>
        <xdr:cNvPr id="1433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0.53183</cdr:x>
      <cdr:y>0.43485</cdr:y>
    </cdr:from>
    <cdr:to>
      <cdr:x>0.64211</cdr:x>
      <cdr:y>0.48756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13305" y="1839039"/>
          <a:ext cx="852954" cy="222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0.4171</cdr:x>
      <cdr:y>0.35775</cdr:y>
    </cdr:from>
    <cdr:to>
      <cdr:x>0.4171</cdr:x>
      <cdr:y>0.78742</cdr:y>
    </cdr:to>
    <cdr:sp macro="" textlink="">
      <cdr:nvSpPr>
        <cdr:cNvPr id="15362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26003" y="1512967"/>
          <a:ext cx="0" cy="181713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5560" cap="sq">
          <a:solidFill>
            <a:srgbClr val="FF0000"/>
          </a:solidFill>
          <a:miter lim="800000"/>
          <a:headEnd/>
          <a:tailEnd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0.34778</cdr:x>
      <cdr:y>0.7862</cdr:y>
    </cdr:from>
    <cdr:to>
      <cdr:x>0.46511</cdr:x>
      <cdr:y>0.81761</cdr:y>
    </cdr:to>
    <cdr:sp macro="" textlink="" fLocksText="0">
      <cdr:nvSpPr>
        <cdr:cNvPr id="1536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01613" y="3401468"/>
          <a:ext cx="911451" cy="135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cdr:spPr>
      <cdr:txBody>
        <a:bodyPr xmlns:a="http://schemas.openxmlformats.org/drawingml/2006/main" wrap="none" lIns="9000" tIns="18000" rIns="0" bIns="0" anchor="t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rPr>
            <a:t>Thorium Melting Temp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177800</xdr:rowOff>
    </xdr:from>
    <xdr:to>
      <xdr:col>21</xdr:col>
      <xdr:colOff>342900</xdr:colOff>
      <xdr:row>18</xdr:row>
      <xdr:rowOff>101600</xdr:rowOff>
    </xdr:to>
    <xdr:graphicFrame macro="">
      <xdr:nvGraphicFramePr>
        <xdr:cNvPr id="1638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0</xdr:row>
      <xdr:rowOff>228600</xdr:rowOff>
    </xdr:from>
    <xdr:to>
      <xdr:col>13</xdr:col>
      <xdr:colOff>63500</xdr:colOff>
      <xdr:row>16</xdr:row>
      <xdr:rowOff>12700</xdr:rowOff>
    </xdr:to>
    <xdr:graphicFrame macro="">
      <xdr:nvGraphicFramePr>
        <xdr:cNvPr id="174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81</xdr:row>
      <xdr:rowOff>63500</xdr:rowOff>
    </xdr:from>
    <xdr:to>
      <xdr:col>7</xdr:col>
      <xdr:colOff>50800</xdr:colOff>
      <xdr:row>95</xdr:row>
      <xdr:rowOff>114300</xdr:rowOff>
    </xdr:to>
    <xdr:graphicFrame macro="">
      <xdr:nvGraphicFramePr>
        <xdr:cNvPr id="1741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88900</xdr:colOff>
      <xdr:row>1</xdr:row>
      <xdr:rowOff>127000</xdr:rowOff>
    </xdr:from>
    <xdr:to>
      <xdr:col>19</xdr:col>
      <xdr:colOff>190500</xdr:colOff>
      <xdr:row>22</xdr:row>
      <xdr:rowOff>88900</xdr:rowOff>
    </xdr:to>
    <xdr:graphicFrame macro="">
      <xdr:nvGraphicFramePr>
        <xdr:cNvPr id="1843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139700</xdr:colOff>
      <xdr:row>1</xdr:row>
      <xdr:rowOff>0</xdr:rowOff>
    </xdr:from>
    <xdr:to>
      <xdr:col>18</xdr:col>
      <xdr:colOff>596900</xdr:colOff>
      <xdr:row>19</xdr:row>
      <xdr:rowOff>50800</xdr:rowOff>
    </xdr:to>
    <xdr:graphicFrame macro="">
      <xdr:nvGraphicFramePr>
        <xdr:cNvPr id="1945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203200</xdr:colOff>
      <xdr:row>5</xdr:row>
      <xdr:rowOff>38100</xdr:rowOff>
    </xdr:from>
    <xdr:to>
      <xdr:col>21</xdr:col>
      <xdr:colOff>469900</xdr:colOff>
      <xdr:row>25</xdr:row>
      <xdr:rowOff>12700</xdr:rowOff>
    </xdr:to>
    <xdr:graphicFrame macro="">
      <xdr:nvGraphicFramePr>
        <xdr:cNvPr id="2048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10</xdr:row>
      <xdr:rowOff>63500</xdr:rowOff>
    </xdr:from>
    <xdr:to>
      <xdr:col>19</xdr:col>
      <xdr:colOff>190500</xdr:colOff>
      <xdr:row>33</xdr:row>
      <xdr:rowOff>25400</xdr:rowOff>
    </xdr:to>
    <xdr:graphicFrame macro="">
      <xdr:nvGraphicFramePr>
        <xdr:cNvPr id="2150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368300</xdr:colOff>
      <xdr:row>1</xdr:row>
      <xdr:rowOff>101600</xdr:rowOff>
    </xdr:from>
    <xdr:to>
      <xdr:col>9</xdr:col>
      <xdr:colOff>317500</xdr:colOff>
      <xdr:row>20</xdr:row>
      <xdr:rowOff>12700</xdr:rowOff>
    </xdr:to>
    <xdr:graphicFrame macro="">
      <xdr:nvGraphicFramePr>
        <xdr:cNvPr id="2867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1</xdr:row>
      <xdr:rowOff>101600</xdr:rowOff>
    </xdr:from>
    <xdr:to>
      <xdr:col>10</xdr:col>
      <xdr:colOff>215900</xdr:colOff>
      <xdr:row>24</xdr:row>
      <xdr:rowOff>38100</xdr:rowOff>
    </xdr:to>
    <xdr:graphicFrame macro="">
      <xdr:nvGraphicFramePr>
        <xdr:cNvPr id="3072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469900</xdr:colOff>
      <xdr:row>5</xdr:row>
      <xdr:rowOff>50800</xdr:rowOff>
    </xdr:from>
    <xdr:to>
      <xdr:col>11</xdr:col>
      <xdr:colOff>508000</xdr:colOff>
      <xdr:row>23</xdr:row>
      <xdr:rowOff>101600</xdr:rowOff>
    </xdr:to>
    <xdr:graphicFrame macro="">
      <xdr:nvGraphicFramePr>
        <xdr:cNvPr id="3277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5</xdr:row>
      <xdr:rowOff>12700</xdr:rowOff>
    </xdr:from>
    <xdr:to>
      <xdr:col>10</xdr:col>
      <xdr:colOff>292100</xdr:colOff>
      <xdr:row>23</xdr:row>
      <xdr:rowOff>76200</xdr:rowOff>
    </xdr:to>
    <xdr:graphicFrame macro="">
      <xdr:nvGraphicFramePr>
        <xdr:cNvPr id="3379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165100</xdr:colOff>
      <xdr:row>1</xdr:row>
      <xdr:rowOff>50800</xdr:rowOff>
    </xdr:from>
    <xdr:to>
      <xdr:col>16</xdr:col>
      <xdr:colOff>38100</xdr:colOff>
      <xdr:row>26</xdr:row>
      <xdr:rowOff>88900</xdr:rowOff>
    </xdr:to>
    <xdr:graphicFrame macro="">
      <xdr:nvGraphicFramePr>
        <xdr:cNvPr id="348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88900</xdr:rowOff>
    </xdr:from>
    <xdr:to>
      <xdr:col>13</xdr:col>
      <xdr:colOff>381000</xdr:colOff>
      <xdr:row>24</xdr:row>
      <xdr:rowOff>101600</xdr:rowOff>
    </xdr:to>
    <xdr:graphicFrame macro="">
      <xdr:nvGraphicFramePr>
        <xdr:cNvPr id="3584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="200" zoomScaleNormal="200" workbookViewId="0">
      <selection activeCell="M16" sqref="M16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="200" zoomScaleNormal="200" workbookViewId="0">
      <selection activeCell="C21" sqref="C21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50" zoomScaleNormal="150" workbookViewId="0">
      <selection activeCell="D7" sqref="D7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230" zoomScaleNormal="230" workbookViewId="0">
      <selection activeCell="A3" sqref="A3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zoomScale="150" zoomScaleNormal="150" workbookViewId="0">
      <selection activeCell="O15" sqref="O15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180" zoomScaleNormal="180" workbookViewId="0">
      <selection activeCell="G1" sqref="G1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zoomScale="200" zoomScaleNormal="200" workbookViewId="0">
      <selection activeCell="G25" sqref="G25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="240" zoomScaleNormal="240" workbookViewId="0">
      <selection activeCell="G28" sqref="G28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95" zoomScaleNormal="195" workbookViewId="0">
      <selection activeCell="G28" sqref="G28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210" zoomScaleNormal="210" workbookViewId="0">
      <selection activeCell="F26" sqref="F26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="180" zoomScaleNormal="180" workbookViewId="0">
      <selection activeCell="G37" sqref="G37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80" zoomScaleNormal="180" workbookViewId="0">
      <selection activeCell="I28" sqref="I28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zoomScale="150" zoomScaleNormal="150" workbookViewId="0">
      <selection activeCell="M12" sqref="M12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150" zoomScaleNormal="150" workbookViewId="0">
      <selection activeCell="M23" sqref="M23"/>
    </sheetView>
  </sheetViews>
  <sheetFormatPr baseColWidth="10" defaultColWidth="8.83203125" defaultRowHeight="13" x14ac:dyDescent="0.1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3"/>
  <sheetViews>
    <sheetView topLeftCell="B1" zoomScale="130" zoomScaleNormal="130" workbookViewId="0">
      <selection activeCell="Q188" sqref="Q188"/>
    </sheetView>
  </sheetViews>
  <sheetFormatPr baseColWidth="10" defaultColWidth="8.83203125" defaultRowHeight="11" x14ac:dyDescent="0.15"/>
  <cols>
    <col min="1" max="1" width="5.5" style="1" customWidth="1"/>
    <col min="2" max="2" width="6.1640625" style="1" customWidth="1"/>
    <col min="3" max="3" width="8.6640625" style="1" customWidth="1"/>
    <col min="4" max="4" width="3.5" style="1" customWidth="1"/>
    <col min="5" max="6" width="5.83203125" style="1" customWidth="1"/>
    <col min="7" max="7" width="3.6640625" style="1" customWidth="1"/>
    <col min="8" max="8" width="6.1640625" style="1" customWidth="1"/>
    <col min="9" max="9" width="4.33203125" style="1" customWidth="1"/>
    <col min="10" max="10" width="6.5" style="1" customWidth="1"/>
    <col min="11" max="11" width="6.1640625" style="1" customWidth="1"/>
    <col min="12" max="12" width="8.5" style="1" customWidth="1"/>
    <col min="13" max="16384" width="8.83203125" style="1"/>
  </cols>
  <sheetData>
    <row r="1" spans="1:13" ht="77" x14ac:dyDescent="0.15">
      <c r="A1" s="2" t="s">
        <v>0</v>
      </c>
      <c r="C1" s="1" t="s">
        <v>1</v>
      </c>
      <c r="E1" s="1">
        <v>17.559999999999999</v>
      </c>
    </row>
    <row r="3" spans="1:13" ht="33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3" t="s">
        <v>13</v>
      </c>
      <c r="M3" s="1" t="s">
        <v>14</v>
      </c>
    </row>
    <row r="4" spans="1:13" x14ac:dyDescent="0.15">
      <c r="A4" s="1">
        <v>10</v>
      </c>
      <c r="B4" s="1">
        <v>24.4</v>
      </c>
      <c r="C4" s="1">
        <v>25.7</v>
      </c>
      <c r="D4" s="1">
        <v>26.3</v>
      </c>
      <c r="E4" s="1">
        <v>26.7</v>
      </c>
      <c r="F4" s="4">
        <v>0.34799999999999998</v>
      </c>
      <c r="G4" s="1">
        <v>50.3</v>
      </c>
      <c r="H4" s="4">
        <v>6.9300000000000004E-3</v>
      </c>
      <c r="I4" s="1">
        <v>17.5</v>
      </c>
      <c r="J4" s="4">
        <v>-1.91E-5</v>
      </c>
      <c r="K4" s="4">
        <v>-4.8099999999999997E-6</v>
      </c>
      <c r="L4" s="1">
        <f>H4*1000000*(3.1415*0.1*0.1)/37</f>
        <v>5.8839445945945954</v>
      </c>
      <c r="M4" s="1">
        <v>950</v>
      </c>
    </row>
    <row r="5" spans="1:13" x14ac:dyDescent="0.15">
      <c r="A5" s="1">
        <v>11</v>
      </c>
      <c r="B5" s="1">
        <v>26.8</v>
      </c>
      <c r="C5" s="1">
        <v>28.1</v>
      </c>
      <c r="D5" s="1">
        <v>26.3</v>
      </c>
      <c r="E5" s="1">
        <v>26.7</v>
      </c>
      <c r="F5" s="4">
        <v>0.36299999999999999</v>
      </c>
      <c r="G5" s="1">
        <v>51.3</v>
      </c>
      <c r="H5" s="4">
        <v>7.0699999999999999E-3</v>
      </c>
      <c r="I5" s="1">
        <v>18.600000000000001</v>
      </c>
      <c r="J5" s="4">
        <v>6.1800000000000001E-6</v>
      </c>
      <c r="K5" s="4">
        <v>1.98E-5</v>
      </c>
      <c r="L5" s="1">
        <f t="shared" ref="L5:L68" si="0">H5*1000000*(3.1415*0.1*0.1)/37</f>
        <v>6.0028121621621633</v>
      </c>
    </row>
    <row r="6" spans="1:13" x14ac:dyDescent="0.15">
      <c r="A6" s="1">
        <v>12</v>
      </c>
      <c r="B6" s="1">
        <v>30.2</v>
      </c>
      <c r="C6" s="1">
        <v>29.6</v>
      </c>
      <c r="D6" s="1">
        <v>26.3</v>
      </c>
      <c r="E6" s="1">
        <v>26.7</v>
      </c>
      <c r="F6" s="4">
        <v>0.371</v>
      </c>
      <c r="G6" s="1">
        <v>51.3</v>
      </c>
      <c r="H6" s="4">
        <v>7.2399999999999999E-3</v>
      </c>
      <c r="I6" s="1">
        <v>19.100000000000001</v>
      </c>
      <c r="J6" s="4">
        <v>4.3099999999999997E-5</v>
      </c>
      <c r="K6" s="4">
        <v>3.65E-5</v>
      </c>
      <c r="L6" s="1">
        <f t="shared" si="0"/>
        <v>6.1471513513513525</v>
      </c>
    </row>
    <row r="7" spans="1:13" x14ac:dyDescent="0.15">
      <c r="A7" s="1">
        <v>13</v>
      </c>
      <c r="B7" s="1">
        <v>34.200000000000003</v>
      </c>
      <c r="C7" s="1">
        <v>30.9</v>
      </c>
      <c r="D7" s="1">
        <v>26.3</v>
      </c>
      <c r="E7" s="1">
        <v>26.7</v>
      </c>
      <c r="F7" s="4">
        <v>0.38100000000000001</v>
      </c>
      <c r="G7" s="1">
        <v>51.3</v>
      </c>
      <c r="H7" s="4">
        <v>7.4099999999999999E-3</v>
      </c>
      <c r="I7" s="1">
        <v>19.5</v>
      </c>
      <c r="J7" s="4">
        <v>8.6600000000000004E-5</v>
      </c>
      <c r="K7" s="4">
        <v>5.0699999999999999E-5</v>
      </c>
      <c r="L7" s="1">
        <f t="shared" si="0"/>
        <v>6.2914905405405417</v>
      </c>
    </row>
    <row r="8" spans="1:13" x14ac:dyDescent="0.15">
      <c r="A8" s="1">
        <v>14</v>
      </c>
      <c r="B8" s="1">
        <v>38.6</v>
      </c>
      <c r="C8" s="1">
        <v>32.200000000000003</v>
      </c>
      <c r="D8" s="1">
        <v>26.3</v>
      </c>
      <c r="E8" s="1">
        <v>26.7</v>
      </c>
      <c r="F8" s="4">
        <v>0.39</v>
      </c>
      <c r="G8" s="1">
        <v>51.3</v>
      </c>
      <c r="H8" s="4">
        <v>7.6E-3</v>
      </c>
      <c r="I8" s="1">
        <v>20</v>
      </c>
      <c r="J8" s="4">
        <v>1.35E-4</v>
      </c>
      <c r="K8" s="4">
        <v>6.4800000000000003E-5</v>
      </c>
      <c r="L8" s="1">
        <f t="shared" si="0"/>
        <v>6.4528108108108118</v>
      </c>
    </row>
    <row r="9" spans="1:13" x14ac:dyDescent="0.15">
      <c r="A9" s="1">
        <v>15</v>
      </c>
      <c r="B9" s="1">
        <v>43.3</v>
      </c>
      <c r="C9" s="1">
        <v>33.4</v>
      </c>
      <c r="D9" s="1">
        <v>26.3</v>
      </c>
      <c r="E9" s="1">
        <v>26.7</v>
      </c>
      <c r="F9" s="4">
        <v>0.39900000000000002</v>
      </c>
      <c r="G9" s="1">
        <v>51.3</v>
      </c>
      <c r="H9" s="4">
        <v>7.7799999999999996E-3</v>
      </c>
      <c r="I9" s="1">
        <v>20.5</v>
      </c>
      <c r="J9" s="4">
        <v>1.8699999999999999E-4</v>
      </c>
      <c r="K9" s="4">
        <v>7.7299999999999995E-5</v>
      </c>
      <c r="L9" s="1">
        <f t="shared" si="0"/>
        <v>6.6056405405405414</v>
      </c>
    </row>
    <row r="10" spans="1:13" x14ac:dyDescent="0.15">
      <c r="A10" s="1">
        <v>16</v>
      </c>
      <c r="B10" s="1">
        <v>48.2</v>
      </c>
      <c r="C10" s="1">
        <v>34.6</v>
      </c>
      <c r="D10" s="1">
        <v>26.3</v>
      </c>
      <c r="E10" s="1">
        <v>26.7</v>
      </c>
      <c r="F10" s="4">
        <v>0.40899999999999997</v>
      </c>
      <c r="G10" s="1">
        <v>51.3</v>
      </c>
      <c r="H10" s="4">
        <v>7.9600000000000001E-3</v>
      </c>
      <c r="I10" s="1">
        <v>21</v>
      </c>
      <c r="J10" s="4">
        <v>2.43E-4</v>
      </c>
      <c r="K10" s="4">
        <v>9.0299999999999999E-5</v>
      </c>
      <c r="L10" s="1">
        <f t="shared" si="0"/>
        <v>6.758470270270271</v>
      </c>
    </row>
    <row r="11" spans="1:13" x14ac:dyDescent="0.15">
      <c r="A11" s="1">
        <v>17</v>
      </c>
      <c r="B11" s="1">
        <v>53.4</v>
      </c>
      <c r="C11" s="1">
        <v>35.700000000000003</v>
      </c>
      <c r="D11" s="1">
        <v>26.3</v>
      </c>
      <c r="E11" s="1">
        <v>26.7</v>
      </c>
      <c r="F11" s="4">
        <v>0.41799999999999998</v>
      </c>
      <c r="G11" s="1">
        <v>51.3</v>
      </c>
      <c r="H11" s="4">
        <v>8.1399999999999997E-3</v>
      </c>
      <c r="I11" s="1">
        <v>21.5</v>
      </c>
      <c r="J11" s="4">
        <v>3.0299999999999999E-4</v>
      </c>
      <c r="K11" s="4">
        <v>1.03E-4</v>
      </c>
      <c r="L11" s="1">
        <f t="shared" si="0"/>
        <v>6.9113000000000016</v>
      </c>
    </row>
    <row r="12" spans="1:13" x14ac:dyDescent="0.15">
      <c r="A12" s="1">
        <v>18</v>
      </c>
      <c r="B12" s="1">
        <v>58.8</v>
      </c>
      <c r="C12" s="1">
        <v>36.9</v>
      </c>
      <c r="D12" s="1">
        <v>26.3</v>
      </c>
      <c r="E12" s="1">
        <v>26.7</v>
      </c>
      <c r="F12" s="4">
        <v>0.42799999999999999</v>
      </c>
      <c r="G12" s="1">
        <v>51.3</v>
      </c>
      <c r="H12" s="4">
        <v>8.3400000000000002E-3</v>
      </c>
      <c r="I12" s="1">
        <v>22</v>
      </c>
      <c r="J12" s="4">
        <v>3.6499999999999998E-4</v>
      </c>
      <c r="K12" s="4">
        <v>1.15E-4</v>
      </c>
      <c r="L12" s="1">
        <f t="shared" si="0"/>
        <v>7.0811108108108129</v>
      </c>
    </row>
    <row r="13" spans="1:13" x14ac:dyDescent="0.15">
      <c r="A13" s="1">
        <v>19</v>
      </c>
      <c r="B13" s="1">
        <v>64.5</v>
      </c>
      <c r="C13" s="1">
        <v>37.9</v>
      </c>
      <c r="D13" s="1">
        <v>26.3</v>
      </c>
      <c r="E13" s="1">
        <v>26.7</v>
      </c>
      <c r="F13" s="4">
        <v>0.438</v>
      </c>
      <c r="G13" s="1">
        <v>51.3</v>
      </c>
      <c r="H13" s="4">
        <v>8.5299999999999994E-3</v>
      </c>
      <c r="I13" s="1">
        <v>22.5</v>
      </c>
      <c r="J13" s="4">
        <v>4.3300000000000001E-4</v>
      </c>
      <c r="K13" s="4">
        <v>1.27E-4</v>
      </c>
      <c r="L13" s="1">
        <f t="shared" si="0"/>
        <v>7.2424310810810821</v>
      </c>
    </row>
    <row r="14" spans="1:13" x14ac:dyDescent="0.15">
      <c r="A14" s="1">
        <v>20</v>
      </c>
      <c r="B14" s="1">
        <v>70.2</v>
      </c>
      <c r="C14" s="1">
        <v>39</v>
      </c>
      <c r="D14" s="1">
        <v>26.3</v>
      </c>
      <c r="E14" s="1">
        <v>26.7</v>
      </c>
      <c r="F14" s="4">
        <v>0.44800000000000001</v>
      </c>
      <c r="G14" s="1">
        <v>51.3</v>
      </c>
      <c r="H14" s="4">
        <v>8.7299999999999999E-3</v>
      </c>
      <c r="I14" s="1">
        <v>23</v>
      </c>
      <c r="J14" s="4">
        <v>5.0199999999999995E-4</v>
      </c>
      <c r="K14" s="4">
        <v>1.3899999999999999E-4</v>
      </c>
      <c r="L14" s="1">
        <f t="shared" si="0"/>
        <v>7.4122418918918935</v>
      </c>
    </row>
    <row r="15" spans="1:13" x14ac:dyDescent="0.15">
      <c r="A15" s="1">
        <v>21</v>
      </c>
      <c r="B15" s="1">
        <v>76.099999999999994</v>
      </c>
      <c r="C15" s="1">
        <v>40</v>
      </c>
      <c r="D15" s="1">
        <v>26.3</v>
      </c>
      <c r="E15" s="1">
        <v>26.7</v>
      </c>
      <c r="F15" s="4">
        <v>0.45800000000000002</v>
      </c>
      <c r="G15" s="1">
        <v>51.3</v>
      </c>
      <c r="H15" s="4">
        <v>8.9300000000000004E-3</v>
      </c>
      <c r="I15" s="1">
        <v>23.5</v>
      </c>
      <c r="J15" s="4">
        <v>5.7399999999999997E-4</v>
      </c>
      <c r="K15" s="4">
        <v>1.5100000000000001E-4</v>
      </c>
      <c r="L15" s="1">
        <f t="shared" si="0"/>
        <v>7.5820527027027049</v>
      </c>
    </row>
    <row r="16" spans="1:13" x14ac:dyDescent="0.15">
      <c r="A16" s="1">
        <v>22</v>
      </c>
      <c r="B16" s="1">
        <v>82.3</v>
      </c>
      <c r="C16" s="1">
        <v>41.2</v>
      </c>
      <c r="D16" s="1">
        <v>26.3</v>
      </c>
      <c r="E16" s="1">
        <v>26.7</v>
      </c>
      <c r="F16" s="4">
        <v>0.46899999999999997</v>
      </c>
      <c r="G16" s="1">
        <v>51.3</v>
      </c>
      <c r="H16" s="4">
        <v>9.1299999999999992E-3</v>
      </c>
      <c r="I16" s="1">
        <v>24.1</v>
      </c>
      <c r="J16" s="4">
        <v>6.5099999999999999E-4</v>
      </c>
      <c r="K16" s="4">
        <v>1.63E-4</v>
      </c>
      <c r="L16" s="1">
        <f t="shared" si="0"/>
        <v>7.7518635135135145</v>
      </c>
    </row>
    <row r="17" spans="1:12" x14ac:dyDescent="0.15">
      <c r="A17" s="1">
        <v>23</v>
      </c>
      <c r="B17" s="1">
        <v>88.5</v>
      </c>
      <c r="C17" s="1">
        <v>42.3</v>
      </c>
      <c r="D17" s="1">
        <v>26.3</v>
      </c>
      <c r="E17" s="1">
        <v>26.7</v>
      </c>
      <c r="F17" s="4">
        <v>0.47899999999999998</v>
      </c>
      <c r="G17" s="1">
        <v>51.3</v>
      </c>
      <c r="H17" s="4">
        <v>9.3399999999999993E-3</v>
      </c>
      <c r="I17" s="1">
        <v>24.6</v>
      </c>
      <c r="J17" s="4">
        <v>7.2999999999999996E-4</v>
      </c>
      <c r="K17" s="4">
        <v>1.76E-4</v>
      </c>
      <c r="L17" s="1">
        <f t="shared" si="0"/>
        <v>7.9301648648648655</v>
      </c>
    </row>
    <row r="18" spans="1:12" x14ac:dyDescent="0.15">
      <c r="A18" s="1">
        <v>24</v>
      </c>
      <c r="B18" s="1">
        <v>94.9</v>
      </c>
      <c r="C18" s="1">
        <v>43.3</v>
      </c>
      <c r="D18" s="1">
        <v>26.3</v>
      </c>
      <c r="E18" s="1">
        <v>26.7</v>
      </c>
      <c r="F18" s="4">
        <v>0.49</v>
      </c>
      <c r="G18" s="1">
        <v>51.3</v>
      </c>
      <c r="H18" s="4">
        <v>9.5499999999999995E-3</v>
      </c>
      <c r="I18" s="1">
        <v>25.2</v>
      </c>
      <c r="J18" s="4">
        <v>8.1300000000000003E-4</v>
      </c>
      <c r="K18" s="4">
        <v>1.8699999999999999E-4</v>
      </c>
      <c r="L18" s="1">
        <f t="shared" si="0"/>
        <v>8.1084662162162164</v>
      </c>
    </row>
    <row r="19" spans="1:12" x14ac:dyDescent="0.15">
      <c r="A19" s="1">
        <v>25</v>
      </c>
      <c r="B19" s="1">
        <v>101.5</v>
      </c>
      <c r="C19" s="1">
        <v>44.4</v>
      </c>
      <c r="D19" s="1">
        <v>26.3</v>
      </c>
      <c r="E19" s="1">
        <v>26.7</v>
      </c>
      <c r="F19" s="4">
        <v>0.501</v>
      </c>
      <c r="G19" s="1">
        <v>51.3</v>
      </c>
      <c r="H19" s="4">
        <v>9.7699999999999992E-3</v>
      </c>
      <c r="I19" s="1">
        <v>25.7</v>
      </c>
      <c r="J19" s="4">
        <v>8.9800000000000004E-4</v>
      </c>
      <c r="K19" s="4">
        <v>1.9900000000000001E-4</v>
      </c>
      <c r="L19" s="1">
        <f t="shared" si="0"/>
        <v>8.2952581081081096</v>
      </c>
    </row>
    <row r="20" spans="1:12" x14ac:dyDescent="0.15">
      <c r="A20" s="1">
        <v>26</v>
      </c>
      <c r="B20" s="1">
        <v>108.2</v>
      </c>
      <c r="C20" s="1">
        <v>45.5</v>
      </c>
      <c r="D20" s="1">
        <v>26.3</v>
      </c>
      <c r="E20" s="1">
        <v>26.7</v>
      </c>
      <c r="F20" s="4">
        <v>0.51300000000000001</v>
      </c>
      <c r="G20" s="1">
        <v>51.3</v>
      </c>
      <c r="H20" s="4">
        <v>9.9900000000000006E-3</v>
      </c>
      <c r="I20" s="1">
        <v>26.3</v>
      </c>
      <c r="J20" s="4">
        <v>9.8700000000000003E-4</v>
      </c>
      <c r="K20" s="4">
        <v>2.12E-4</v>
      </c>
      <c r="L20" s="1">
        <f t="shared" si="0"/>
        <v>8.482050000000001</v>
      </c>
    </row>
    <row r="21" spans="1:12" x14ac:dyDescent="0.15">
      <c r="A21" s="1">
        <v>27</v>
      </c>
      <c r="B21" s="1">
        <v>115</v>
      </c>
      <c r="C21" s="1">
        <v>46.5</v>
      </c>
      <c r="D21" s="1">
        <v>26.3</v>
      </c>
      <c r="E21" s="1">
        <v>26.7</v>
      </c>
      <c r="F21" s="4">
        <v>0.52400000000000002</v>
      </c>
      <c r="G21" s="1">
        <v>51.3</v>
      </c>
      <c r="H21" s="4">
        <v>1.0200000000000001E-2</v>
      </c>
      <c r="I21" s="1">
        <v>26.9</v>
      </c>
      <c r="J21" s="4">
        <v>1.08E-3</v>
      </c>
      <c r="K21" s="4">
        <v>2.23E-4</v>
      </c>
      <c r="L21" s="1">
        <f t="shared" si="0"/>
        <v>8.6603513513513519</v>
      </c>
    </row>
    <row r="22" spans="1:12" x14ac:dyDescent="0.15">
      <c r="A22" s="1">
        <v>28</v>
      </c>
      <c r="B22" s="1">
        <v>122</v>
      </c>
      <c r="C22" s="1">
        <v>47.6</v>
      </c>
      <c r="D22" s="1">
        <v>26.3</v>
      </c>
      <c r="E22" s="1">
        <v>26.7</v>
      </c>
      <c r="F22" s="4">
        <v>0.53600000000000003</v>
      </c>
      <c r="G22" s="1">
        <v>51.3</v>
      </c>
      <c r="H22" s="4">
        <v>1.04E-2</v>
      </c>
      <c r="I22" s="1">
        <v>27.5</v>
      </c>
      <c r="J22" s="4">
        <v>1.1800000000000001E-3</v>
      </c>
      <c r="K22" s="4">
        <v>2.3599999999999999E-4</v>
      </c>
      <c r="L22" s="1">
        <f t="shared" si="0"/>
        <v>8.8301621621621642</v>
      </c>
    </row>
    <row r="23" spans="1:12" x14ac:dyDescent="0.15">
      <c r="A23" s="1">
        <v>29</v>
      </c>
      <c r="B23" s="1">
        <v>129</v>
      </c>
      <c r="C23" s="1">
        <v>48.7</v>
      </c>
      <c r="D23" s="1">
        <v>26.3</v>
      </c>
      <c r="E23" s="1">
        <v>26.7</v>
      </c>
      <c r="F23" s="4">
        <v>0.54800000000000004</v>
      </c>
      <c r="G23" s="1">
        <v>51.3</v>
      </c>
      <c r="H23" s="4">
        <v>1.0699999999999999E-2</v>
      </c>
      <c r="I23" s="1">
        <v>28.1</v>
      </c>
      <c r="J23" s="4">
        <v>1.2700000000000001E-3</v>
      </c>
      <c r="K23" s="4">
        <v>2.4800000000000001E-4</v>
      </c>
      <c r="L23" s="1">
        <f t="shared" si="0"/>
        <v>9.0848783783783791</v>
      </c>
    </row>
    <row r="24" spans="1:12" x14ac:dyDescent="0.15">
      <c r="A24" s="1">
        <v>30</v>
      </c>
      <c r="B24" s="1">
        <v>136.30000000000001</v>
      </c>
      <c r="C24" s="1">
        <v>49.7</v>
      </c>
      <c r="D24" s="1">
        <v>26.3</v>
      </c>
      <c r="E24" s="1">
        <v>26.7</v>
      </c>
      <c r="F24" s="4">
        <v>0.56000000000000005</v>
      </c>
      <c r="G24" s="1">
        <v>51.3</v>
      </c>
      <c r="H24" s="4">
        <v>1.09E-2</v>
      </c>
      <c r="I24" s="1">
        <v>28.8</v>
      </c>
      <c r="J24" s="4">
        <v>1.3799999999999999E-3</v>
      </c>
      <c r="K24" s="4">
        <v>2.5900000000000001E-4</v>
      </c>
      <c r="L24" s="1">
        <f t="shared" si="0"/>
        <v>9.2546891891891896</v>
      </c>
    </row>
    <row r="25" spans="1:12" x14ac:dyDescent="0.15">
      <c r="A25" s="1">
        <v>31</v>
      </c>
      <c r="B25" s="1">
        <v>143.69999999999999</v>
      </c>
      <c r="C25" s="1">
        <v>50.7</v>
      </c>
      <c r="D25" s="1">
        <v>26.3</v>
      </c>
      <c r="E25" s="1">
        <v>26.7</v>
      </c>
      <c r="F25" s="4">
        <v>0.57299999999999995</v>
      </c>
      <c r="G25" s="1">
        <v>51.3</v>
      </c>
      <c r="H25" s="4">
        <v>1.12E-2</v>
      </c>
      <c r="I25" s="1">
        <v>29.4</v>
      </c>
      <c r="J25" s="4">
        <v>1.48E-3</v>
      </c>
      <c r="K25" s="4">
        <v>2.7099999999999997E-4</v>
      </c>
      <c r="L25" s="1">
        <f t="shared" si="0"/>
        <v>9.509405405405408</v>
      </c>
    </row>
    <row r="26" spans="1:12" x14ac:dyDescent="0.15">
      <c r="A26" s="1">
        <v>32</v>
      </c>
      <c r="B26" s="1">
        <v>151.30000000000001</v>
      </c>
      <c r="C26" s="1">
        <v>51.8</v>
      </c>
      <c r="D26" s="1">
        <v>26.3</v>
      </c>
      <c r="E26" s="1">
        <v>26.7</v>
      </c>
      <c r="F26" s="4">
        <v>0.58599999999999997</v>
      </c>
      <c r="G26" s="1">
        <v>51.3</v>
      </c>
      <c r="H26" s="4">
        <v>1.14E-2</v>
      </c>
      <c r="I26" s="1">
        <v>30.1</v>
      </c>
      <c r="J26" s="4">
        <v>1.5900000000000001E-3</v>
      </c>
      <c r="K26" s="4">
        <v>2.8400000000000002E-4</v>
      </c>
      <c r="L26" s="1">
        <f t="shared" si="0"/>
        <v>9.6792162162162185</v>
      </c>
    </row>
    <row r="27" spans="1:12" x14ac:dyDescent="0.15">
      <c r="A27" s="1">
        <v>33</v>
      </c>
      <c r="B27" s="1">
        <v>159.1</v>
      </c>
      <c r="C27" s="1">
        <v>52.9</v>
      </c>
      <c r="D27" s="1">
        <v>26.3</v>
      </c>
      <c r="E27" s="1">
        <v>26.7</v>
      </c>
      <c r="F27" s="4">
        <v>0.59899999999999998</v>
      </c>
      <c r="G27" s="1">
        <v>51.3</v>
      </c>
      <c r="H27" s="4">
        <v>1.17E-2</v>
      </c>
      <c r="I27" s="1">
        <v>30.7</v>
      </c>
      <c r="J27" s="4">
        <v>1.7099999999999999E-3</v>
      </c>
      <c r="K27" s="4">
        <v>2.9599999999999998E-4</v>
      </c>
      <c r="L27" s="1">
        <f t="shared" si="0"/>
        <v>9.9339324324324334</v>
      </c>
    </row>
    <row r="28" spans="1:12" x14ac:dyDescent="0.15">
      <c r="A28" s="1">
        <v>34</v>
      </c>
      <c r="B28" s="1">
        <v>166.9</v>
      </c>
      <c r="C28" s="1">
        <v>54.1</v>
      </c>
      <c r="D28" s="1">
        <v>26.3</v>
      </c>
      <c r="E28" s="1">
        <v>26.7</v>
      </c>
      <c r="F28" s="4">
        <v>0.61199999999999999</v>
      </c>
      <c r="G28" s="1">
        <v>51.3</v>
      </c>
      <c r="H28" s="4">
        <v>1.1900000000000001E-2</v>
      </c>
      <c r="I28" s="1">
        <v>31.4</v>
      </c>
      <c r="J28" s="4">
        <v>1.83E-3</v>
      </c>
      <c r="K28" s="4">
        <v>3.1E-4</v>
      </c>
      <c r="L28" s="1">
        <f t="shared" si="0"/>
        <v>10.103743243243246</v>
      </c>
    </row>
    <row r="29" spans="1:12" x14ac:dyDescent="0.15">
      <c r="A29" s="1">
        <v>35</v>
      </c>
      <c r="B29" s="1">
        <v>174.9</v>
      </c>
      <c r="C29" s="1">
        <v>55.3</v>
      </c>
      <c r="D29" s="1">
        <v>26.3</v>
      </c>
      <c r="E29" s="1">
        <v>26.7</v>
      </c>
      <c r="F29" s="4">
        <v>0.626</v>
      </c>
      <c r="G29" s="1">
        <v>51.3</v>
      </c>
      <c r="H29" s="4">
        <v>1.2200000000000001E-2</v>
      </c>
      <c r="I29" s="1">
        <v>32.1</v>
      </c>
      <c r="J29" s="4">
        <v>1.9499999999999999E-3</v>
      </c>
      <c r="K29" s="4">
        <v>3.2400000000000001E-4</v>
      </c>
      <c r="L29" s="1">
        <f t="shared" si="0"/>
        <v>10.358459459459462</v>
      </c>
    </row>
    <row r="30" spans="1:12" x14ac:dyDescent="0.15">
      <c r="A30" s="1">
        <v>36</v>
      </c>
      <c r="B30" s="1">
        <v>183</v>
      </c>
      <c r="C30" s="1">
        <v>56.4</v>
      </c>
      <c r="D30" s="1">
        <v>26.3</v>
      </c>
      <c r="E30" s="1">
        <v>26.7</v>
      </c>
      <c r="F30" s="4">
        <v>0.64</v>
      </c>
      <c r="G30" s="1">
        <v>51.3</v>
      </c>
      <c r="H30" s="4">
        <v>1.2500000000000001E-2</v>
      </c>
      <c r="I30" s="1">
        <v>32.799999999999997</v>
      </c>
      <c r="J30" s="4">
        <v>2.0699999999999998E-3</v>
      </c>
      <c r="K30" s="4">
        <v>3.3799999999999998E-4</v>
      </c>
      <c r="L30" s="1">
        <f t="shared" si="0"/>
        <v>10.613175675675677</v>
      </c>
    </row>
    <row r="31" spans="1:12" x14ac:dyDescent="0.15">
      <c r="A31" s="1">
        <v>37</v>
      </c>
      <c r="B31" s="1">
        <v>191.2</v>
      </c>
      <c r="C31" s="1">
        <v>57.6</v>
      </c>
      <c r="D31" s="1">
        <v>26.3</v>
      </c>
      <c r="E31" s="1">
        <v>26.7</v>
      </c>
      <c r="F31" s="4">
        <v>0.65400000000000003</v>
      </c>
      <c r="G31" s="1">
        <v>51.3</v>
      </c>
      <c r="H31" s="4">
        <v>1.2699999999999999E-2</v>
      </c>
      <c r="I31" s="1">
        <v>33.6</v>
      </c>
      <c r="J31" s="4">
        <v>2.2000000000000001E-3</v>
      </c>
      <c r="K31" s="4">
        <v>3.5100000000000002E-4</v>
      </c>
      <c r="L31" s="1">
        <f t="shared" si="0"/>
        <v>10.782986486486488</v>
      </c>
    </row>
    <row r="32" spans="1:12" x14ac:dyDescent="0.15">
      <c r="A32" s="1">
        <v>38</v>
      </c>
      <c r="B32" s="1">
        <v>199.6</v>
      </c>
      <c r="C32" s="1">
        <v>58.6</v>
      </c>
      <c r="D32" s="1">
        <v>26.3</v>
      </c>
      <c r="E32" s="1">
        <v>26.7</v>
      </c>
      <c r="F32" s="4">
        <v>0.66900000000000004</v>
      </c>
      <c r="G32" s="1">
        <v>51.3</v>
      </c>
      <c r="H32" s="4">
        <v>1.2999999999999999E-2</v>
      </c>
      <c r="I32" s="1">
        <v>34.299999999999997</v>
      </c>
      <c r="J32" s="4">
        <v>2.33E-3</v>
      </c>
      <c r="K32" s="4">
        <v>3.6299999999999999E-4</v>
      </c>
      <c r="L32" s="1">
        <f t="shared" si="0"/>
        <v>11.037702702702706</v>
      </c>
    </row>
    <row r="33" spans="1:12" x14ac:dyDescent="0.15">
      <c r="A33" s="1">
        <v>39</v>
      </c>
      <c r="B33" s="1">
        <v>208.1</v>
      </c>
      <c r="C33" s="1">
        <v>59.7</v>
      </c>
      <c r="D33" s="1">
        <v>26.3</v>
      </c>
      <c r="E33" s="1">
        <v>26.7</v>
      </c>
      <c r="F33" s="4">
        <v>0.68400000000000005</v>
      </c>
      <c r="G33" s="1">
        <v>51.3</v>
      </c>
      <c r="H33" s="4">
        <v>1.3299999999999999E-2</v>
      </c>
      <c r="I33" s="1">
        <v>35.1</v>
      </c>
      <c r="J33" s="4">
        <v>2.47E-3</v>
      </c>
      <c r="K33" s="4">
        <v>3.7599999999999998E-4</v>
      </c>
      <c r="L33" s="1">
        <f t="shared" si="0"/>
        <v>11.292418918918921</v>
      </c>
    </row>
    <row r="34" spans="1:12" x14ac:dyDescent="0.15">
      <c r="A34" s="1">
        <v>40</v>
      </c>
      <c r="B34" s="1">
        <v>216.7</v>
      </c>
      <c r="C34" s="1">
        <v>60.9</v>
      </c>
      <c r="D34" s="1">
        <v>26.3</v>
      </c>
      <c r="E34" s="1">
        <v>26.7</v>
      </c>
      <c r="F34" s="4">
        <v>0.69899999999999995</v>
      </c>
      <c r="G34" s="1">
        <v>51.3</v>
      </c>
      <c r="H34" s="4">
        <v>1.3599999999999999E-2</v>
      </c>
      <c r="I34" s="1">
        <v>35.9</v>
      </c>
      <c r="J34" s="4">
        <v>2.6099999999999999E-3</v>
      </c>
      <c r="K34" s="4">
        <v>3.8999999999999999E-4</v>
      </c>
      <c r="L34" s="1">
        <f t="shared" si="0"/>
        <v>11.547135135135138</v>
      </c>
    </row>
    <row r="35" spans="1:12" x14ac:dyDescent="0.15">
      <c r="A35" s="1">
        <v>41</v>
      </c>
      <c r="B35" s="1">
        <v>225.6</v>
      </c>
      <c r="C35" s="1">
        <v>62.1</v>
      </c>
      <c r="D35" s="1">
        <v>26.3</v>
      </c>
      <c r="E35" s="1">
        <v>26.7</v>
      </c>
      <c r="F35" s="4">
        <v>0.71499999999999997</v>
      </c>
      <c r="G35" s="1">
        <v>51.3</v>
      </c>
      <c r="H35" s="4">
        <v>1.3899999999999999E-2</v>
      </c>
      <c r="I35" s="1">
        <v>36.700000000000003</v>
      </c>
      <c r="J35" s="4">
        <v>2.7499999999999998E-3</v>
      </c>
      <c r="K35" s="4">
        <v>4.0400000000000001E-4</v>
      </c>
      <c r="L35" s="1">
        <f t="shared" si="0"/>
        <v>11.801851351351353</v>
      </c>
    </row>
    <row r="36" spans="1:12" x14ac:dyDescent="0.15">
      <c r="A36" s="1">
        <v>42</v>
      </c>
      <c r="B36" s="1">
        <v>234.4</v>
      </c>
      <c r="C36" s="1">
        <v>63.3</v>
      </c>
      <c r="D36" s="1">
        <v>26.3</v>
      </c>
      <c r="E36" s="1">
        <v>26.7</v>
      </c>
      <c r="F36" s="4">
        <v>0.73099999999999998</v>
      </c>
      <c r="G36" s="1">
        <v>51.3</v>
      </c>
      <c r="H36" s="4">
        <v>1.4200000000000001E-2</v>
      </c>
      <c r="I36" s="1">
        <v>37.5</v>
      </c>
      <c r="J36" s="4">
        <v>2.8999999999999998E-3</v>
      </c>
      <c r="K36" s="4">
        <v>4.1800000000000002E-4</v>
      </c>
      <c r="L36" s="1">
        <f t="shared" si="0"/>
        <v>12.056567567567569</v>
      </c>
    </row>
    <row r="37" spans="1:12" x14ac:dyDescent="0.15">
      <c r="A37" s="1">
        <v>43</v>
      </c>
      <c r="B37" s="1">
        <v>243.4</v>
      </c>
      <c r="C37" s="1">
        <v>64.5</v>
      </c>
      <c r="D37" s="1">
        <v>26.3</v>
      </c>
      <c r="E37" s="1">
        <v>26.7</v>
      </c>
      <c r="F37" s="4">
        <v>0.747</v>
      </c>
      <c r="G37" s="1">
        <v>51.3</v>
      </c>
      <c r="H37" s="4">
        <v>1.46E-2</v>
      </c>
      <c r="I37" s="1">
        <v>38.299999999999997</v>
      </c>
      <c r="J37" s="4">
        <v>3.0500000000000002E-3</v>
      </c>
      <c r="K37" s="4">
        <v>4.3300000000000001E-4</v>
      </c>
      <c r="L37" s="1">
        <f t="shared" si="0"/>
        <v>12.396189189189192</v>
      </c>
    </row>
    <row r="38" spans="1:12" x14ac:dyDescent="0.15">
      <c r="A38" s="1">
        <v>44</v>
      </c>
      <c r="B38" s="1">
        <v>252.6</v>
      </c>
      <c r="C38" s="1">
        <v>65.599999999999994</v>
      </c>
      <c r="D38" s="1">
        <v>26.3</v>
      </c>
      <c r="E38" s="1">
        <v>26.7</v>
      </c>
      <c r="F38" s="4">
        <v>0.76400000000000001</v>
      </c>
      <c r="G38" s="1">
        <v>51.3</v>
      </c>
      <c r="H38" s="4">
        <v>1.49E-2</v>
      </c>
      <c r="I38" s="1">
        <v>39.200000000000003</v>
      </c>
      <c r="J38" s="4">
        <v>3.2000000000000002E-3</v>
      </c>
      <c r="K38" s="4">
        <v>4.46E-4</v>
      </c>
      <c r="L38" s="1">
        <f t="shared" si="0"/>
        <v>12.650905405405407</v>
      </c>
    </row>
    <row r="39" spans="1:12" x14ac:dyDescent="0.15">
      <c r="A39" s="1">
        <v>45</v>
      </c>
      <c r="B39" s="1">
        <v>261.89999999999998</v>
      </c>
      <c r="C39" s="1">
        <v>66.8</v>
      </c>
      <c r="D39" s="1">
        <v>26.3</v>
      </c>
      <c r="E39" s="1">
        <v>26.7</v>
      </c>
      <c r="F39" s="4">
        <v>0.78</v>
      </c>
      <c r="G39" s="1">
        <v>51.3</v>
      </c>
      <c r="H39" s="4">
        <v>1.52E-2</v>
      </c>
      <c r="I39" s="1">
        <v>40.1</v>
      </c>
      <c r="J39" s="4">
        <v>3.3600000000000001E-3</v>
      </c>
      <c r="K39" s="4">
        <v>4.6099999999999998E-4</v>
      </c>
      <c r="L39" s="1">
        <f t="shared" si="0"/>
        <v>12.905621621621624</v>
      </c>
    </row>
    <row r="40" spans="1:12" x14ac:dyDescent="0.15">
      <c r="A40" s="1">
        <v>46</v>
      </c>
      <c r="B40" s="1">
        <v>271.39999999999998</v>
      </c>
      <c r="C40" s="1">
        <v>68.099999999999994</v>
      </c>
      <c r="D40" s="1">
        <v>26.3</v>
      </c>
      <c r="E40" s="1">
        <v>26.7</v>
      </c>
      <c r="F40" s="4">
        <v>0.79800000000000004</v>
      </c>
      <c r="G40" s="1">
        <v>51.3</v>
      </c>
      <c r="H40" s="4">
        <v>1.55E-2</v>
      </c>
      <c r="I40" s="1">
        <v>40.9</v>
      </c>
      <c r="J40" s="4">
        <v>3.5200000000000001E-3</v>
      </c>
      <c r="K40" s="4">
        <v>4.7600000000000002E-4</v>
      </c>
      <c r="L40" s="1">
        <f t="shared" si="0"/>
        <v>13.16033783783784</v>
      </c>
    </row>
    <row r="41" spans="1:12" x14ac:dyDescent="0.15">
      <c r="A41" s="1">
        <v>47</v>
      </c>
      <c r="B41" s="1">
        <v>280.89999999999998</v>
      </c>
      <c r="C41" s="1">
        <v>69.3</v>
      </c>
      <c r="D41" s="1">
        <v>26.3</v>
      </c>
      <c r="E41" s="1">
        <v>26.7</v>
      </c>
      <c r="F41" s="4">
        <v>0.81499999999999995</v>
      </c>
      <c r="G41" s="1">
        <v>51.3</v>
      </c>
      <c r="H41" s="4">
        <v>1.5900000000000001E-2</v>
      </c>
      <c r="I41" s="1">
        <v>41.8</v>
      </c>
      <c r="J41" s="4">
        <v>3.6900000000000001E-3</v>
      </c>
      <c r="K41" s="4">
        <v>4.9100000000000001E-4</v>
      </c>
      <c r="L41" s="1">
        <f t="shared" si="0"/>
        <v>13.499959459459463</v>
      </c>
    </row>
    <row r="42" spans="1:12" x14ac:dyDescent="0.15">
      <c r="A42" s="1">
        <v>48</v>
      </c>
      <c r="B42" s="1">
        <v>290.60000000000002</v>
      </c>
      <c r="C42" s="1">
        <v>70.599999999999994</v>
      </c>
      <c r="D42" s="1">
        <v>26.3</v>
      </c>
      <c r="E42" s="1">
        <v>26.7</v>
      </c>
      <c r="F42" s="4">
        <v>0.83299999999999996</v>
      </c>
      <c r="G42" s="1">
        <v>51.3</v>
      </c>
      <c r="H42" s="4">
        <v>1.6199999999999999E-2</v>
      </c>
      <c r="I42" s="1">
        <v>42.8</v>
      </c>
      <c r="J42" s="4">
        <v>3.8500000000000001E-3</v>
      </c>
      <c r="K42" s="4">
        <v>5.0699999999999996E-4</v>
      </c>
      <c r="L42" s="1">
        <f t="shared" si="0"/>
        <v>13.75467567567568</v>
      </c>
    </row>
    <row r="43" spans="1:12" x14ac:dyDescent="0.15">
      <c r="A43" s="1">
        <v>49</v>
      </c>
      <c r="B43" s="1">
        <v>300.39999999999998</v>
      </c>
      <c r="C43" s="1">
        <v>71.900000000000006</v>
      </c>
      <c r="D43" s="1">
        <v>26.3</v>
      </c>
      <c r="E43" s="1">
        <v>26.7</v>
      </c>
      <c r="F43" s="4">
        <v>0.85099999999999998</v>
      </c>
      <c r="G43" s="1">
        <v>51.3</v>
      </c>
      <c r="H43" s="4">
        <v>1.66E-2</v>
      </c>
      <c r="I43" s="1">
        <v>43.7</v>
      </c>
      <c r="J43" s="4">
        <v>4.0299999999999997E-3</v>
      </c>
      <c r="K43" s="4">
        <v>5.22E-4</v>
      </c>
      <c r="L43" s="1">
        <f t="shared" si="0"/>
        <v>14.094297297297301</v>
      </c>
    </row>
    <row r="44" spans="1:12" x14ac:dyDescent="0.15">
      <c r="A44" s="1">
        <v>50</v>
      </c>
      <c r="B44" s="1">
        <v>310.3</v>
      </c>
      <c r="C44" s="1">
        <v>73.099999999999994</v>
      </c>
      <c r="D44" s="1">
        <v>26.3</v>
      </c>
      <c r="E44" s="1">
        <v>26.7</v>
      </c>
      <c r="F44" s="4">
        <v>0.87</v>
      </c>
      <c r="G44" s="1">
        <v>51.3</v>
      </c>
      <c r="H44" s="4">
        <v>1.6899999999999998E-2</v>
      </c>
      <c r="I44" s="1">
        <v>44.6</v>
      </c>
      <c r="J44" s="4">
        <v>4.1999999999999997E-3</v>
      </c>
      <c r="K44" s="4">
        <v>5.3700000000000004E-4</v>
      </c>
      <c r="L44" s="1">
        <f t="shared" si="0"/>
        <v>14.349013513513517</v>
      </c>
    </row>
    <row r="45" spans="1:12" x14ac:dyDescent="0.15">
      <c r="A45" s="1">
        <v>51</v>
      </c>
      <c r="B45" s="1">
        <v>320.3</v>
      </c>
      <c r="C45" s="1">
        <v>74.400000000000006</v>
      </c>
      <c r="D45" s="1">
        <v>26.3</v>
      </c>
      <c r="E45" s="1">
        <v>26.7</v>
      </c>
      <c r="F45" s="4">
        <v>0.88900000000000001</v>
      </c>
      <c r="G45" s="1">
        <v>51.3</v>
      </c>
      <c r="H45" s="4">
        <v>1.7299999999999999E-2</v>
      </c>
      <c r="I45" s="1">
        <v>45.6</v>
      </c>
      <c r="J45" s="4">
        <v>4.3800000000000002E-3</v>
      </c>
      <c r="K45" s="4">
        <v>5.53E-4</v>
      </c>
      <c r="L45" s="1">
        <f t="shared" si="0"/>
        <v>14.688635135135138</v>
      </c>
    </row>
    <row r="46" spans="1:12" x14ac:dyDescent="0.15">
      <c r="A46" s="1">
        <v>52</v>
      </c>
      <c r="B46" s="1">
        <v>330.5</v>
      </c>
      <c r="C46" s="1">
        <v>75.8</v>
      </c>
      <c r="D46" s="1">
        <v>26.3</v>
      </c>
      <c r="E46" s="1">
        <v>26.7</v>
      </c>
      <c r="F46" s="4">
        <v>0.90800000000000003</v>
      </c>
      <c r="G46" s="1">
        <v>51.3</v>
      </c>
      <c r="H46" s="4">
        <v>1.77E-2</v>
      </c>
      <c r="I46" s="1">
        <v>46.6</v>
      </c>
      <c r="J46" s="4">
        <v>4.5700000000000003E-3</v>
      </c>
      <c r="K46" s="4">
        <v>5.6999999999999998E-4</v>
      </c>
      <c r="L46" s="1">
        <f t="shared" si="0"/>
        <v>15.028256756756758</v>
      </c>
    </row>
    <row r="47" spans="1:12" x14ac:dyDescent="0.15">
      <c r="A47" s="1">
        <v>53</v>
      </c>
      <c r="B47" s="1">
        <v>340.8</v>
      </c>
      <c r="C47" s="1">
        <v>77.2</v>
      </c>
      <c r="D47" s="1">
        <v>26.3</v>
      </c>
      <c r="E47" s="1">
        <v>26.7</v>
      </c>
      <c r="F47" s="4">
        <v>0.92700000000000005</v>
      </c>
      <c r="G47" s="1">
        <v>51.3</v>
      </c>
      <c r="H47" s="4">
        <v>1.8100000000000002E-2</v>
      </c>
      <c r="I47" s="1">
        <v>47.6</v>
      </c>
      <c r="J47" s="4">
        <v>4.7600000000000003E-3</v>
      </c>
      <c r="K47" s="4">
        <v>5.8799999999999998E-4</v>
      </c>
      <c r="L47" s="1">
        <f t="shared" si="0"/>
        <v>15.36787837837838</v>
      </c>
    </row>
    <row r="48" spans="1:12" x14ac:dyDescent="0.15">
      <c r="A48" s="1">
        <v>54</v>
      </c>
      <c r="B48" s="1">
        <v>351.1</v>
      </c>
      <c r="C48" s="1">
        <v>78.5</v>
      </c>
      <c r="D48" s="1">
        <v>26.3</v>
      </c>
      <c r="E48" s="1">
        <v>26.7</v>
      </c>
      <c r="F48" s="4">
        <v>0.94699999999999995</v>
      </c>
      <c r="G48" s="1">
        <v>51.3</v>
      </c>
      <c r="H48" s="4">
        <v>1.84E-2</v>
      </c>
      <c r="I48" s="1">
        <v>48.6</v>
      </c>
      <c r="J48" s="4">
        <v>4.9500000000000004E-3</v>
      </c>
      <c r="K48" s="4">
        <v>6.0400000000000004E-4</v>
      </c>
      <c r="L48" s="1">
        <f t="shared" si="0"/>
        <v>15.622594594594597</v>
      </c>
    </row>
    <row r="49" spans="1:12" x14ac:dyDescent="0.15">
      <c r="A49" s="1">
        <v>55</v>
      </c>
      <c r="B49" s="1">
        <v>361.6</v>
      </c>
      <c r="C49" s="1">
        <v>79.900000000000006</v>
      </c>
      <c r="D49" s="1">
        <v>26.3</v>
      </c>
      <c r="E49" s="1">
        <v>26.7</v>
      </c>
      <c r="F49" s="4">
        <v>0.96699999999999997</v>
      </c>
      <c r="G49" s="1">
        <v>51.3</v>
      </c>
      <c r="H49" s="4">
        <v>1.8800000000000001E-2</v>
      </c>
      <c r="I49" s="1">
        <v>49.6</v>
      </c>
      <c r="J49" s="4">
        <v>5.1399999999999996E-3</v>
      </c>
      <c r="K49" s="4">
        <v>6.2100000000000002E-4</v>
      </c>
      <c r="L49" s="1">
        <f t="shared" si="0"/>
        <v>15.962216216216218</v>
      </c>
    </row>
    <row r="50" spans="1:12" x14ac:dyDescent="0.15">
      <c r="A50" s="1">
        <v>56</v>
      </c>
      <c r="B50" s="1">
        <v>372.2</v>
      </c>
      <c r="C50" s="1">
        <v>81.5</v>
      </c>
      <c r="D50" s="1">
        <v>26.3</v>
      </c>
      <c r="E50" s="1">
        <v>26.7</v>
      </c>
      <c r="F50" s="4">
        <v>0.98699999999999999</v>
      </c>
      <c r="G50" s="1">
        <v>51.3</v>
      </c>
      <c r="H50" s="4">
        <v>1.9199999999999998E-2</v>
      </c>
      <c r="I50" s="1">
        <v>50.6</v>
      </c>
      <c r="J50" s="4">
        <v>5.3400000000000001E-3</v>
      </c>
      <c r="K50" s="4">
        <v>6.4099999999999997E-4</v>
      </c>
      <c r="L50" s="1">
        <f t="shared" si="0"/>
        <v>16.301837837837841</v>
      </c>
    </row>
    <row r="51" spans="1:12" x14ac:dyDescent="0.15">
      <c r="A51" s="1">
        <v>57</v>
      </c>
      <c r="B51" s="1">
        <v>382.9</v>
      </c>
      <c r="C51" s="1">
        <v>83.1</v>
      </c>
      <c r="D51" s="1">
        <v>26.3</v>
      </c>
      <c r="E51" s="1">
        <v>26.7</v>
      </c>
      <c r="F51" s="4">
        <v>1.01</v>
      </c>
      <c r="G51" s="1">
        <v>51.3</v>
      </c>
      <c r="H51" s="4">
        <v>1.9599999999999999E-2</v>
      </c>
      <c r="I51" s="1">
        <v>51.7</v>
      </c>
      <c r="J51" s="4">
        <v>5.5399999999999998E-3</v>
      </c>
      <c r="K51" s="4">
        <v>6.6100000000000002E-4</v>
      </c>
      <c r="L51" s="1">
        <f t="shared" si="0"/>
        <v>16.641459459459462</v>
      </c>
    </row>
    <row r="52" spans="1:12" x14ac:dyDescent="0.15">
      <c r="A52" s="1">
        <v>58</v>
      </c>
      <c r="B52" s="1">
        <v>393.8</v>
      </c>
      <c r="C52" s="1">
        <v>84.7</v>
      </c>
      <c r="D52" s="1">
        <v>26.3</v>
      </c>
      <c r="E52" s="1">
        <v>26.7</v>
      </c>
      <c r="F52" s="4">
        <v>1.03</v>
      </c>
      <c r="G52" s="1">
        <v>51.3</v>
      </c>
      <c r="H52" s="4">
        <v>0.02</v>
      </c>
      <c r="I52" s="1">
        <v>52.8</v>
      </c>
      <c r="J52" s="4">
        <v>5.7499999999999999E-3</v>
      </c>
      <c r="K52" s="4">
        <v>6.8199999999999999E-4</v>
      </c>
      <c r="L52" s="1">
        <f t="shared" si="0"/>
        <v>16.981081081081083</v>
      </c>
    </row>
    <row r="53" spans="1:12" x14ac:dyDescent="0.15">
      <c r="A53" s="1">
        <v>59</v>
      </c>
      <c r="B53" s="1">
        <v>404.7</v>
      </c>
      <c r="C53" s="1">
        <v>86.1</v>
      </c>
      <c r="D53" s="1">
        <v>26.3</v>
      </c>
      <c r="E53" s="1">
        <v>26.7</v>
      </c>
      <c r="F53" s="4">
        <v>1.05</v>
      </c>
      <c r="G53" s="1">
        <v>51.3</v>
      </c>
      <c r="H53" s="4">
        <v>2.0400000000000001E-2</v>
      </c>
      <c r="I53" s="1">
        <v>53.8</v>
      </c>
      <c r="J53" s="4">
        <v>5.9500000000000004E-3</v>
      </c>
      <c r="K53" s="4">
        <v>6.9999999999999999E-4</v>
      </c>
      <c r="L53" s="1">
        <f t="shared" si="0"/>
        <v>17.320702702702704</v>
      </c>
    </row>
    <row r="54" spans="1:12" x14ac:dyDescent="0.15">
      <c r="A54" s="1">
        <v>60</v>
      </c>
      <c r="B54" s="1">
        <v>415.5</v>
      </c>
      <c r="C54" s="1">
        <v>87.3</v>
      </c>
      <c r="D54" s="1">
        <v>26.3</v>
      </c>
      <c r="E54" s="1">
        <v>26.7</v>
      </c>
      <c r="F54" s="4">
        <v>1.07</v>
      </c>
      <c r="G54" s="1">
        <v>51.3</v>
      </c>
      <c r="H54" s="4">
        <v>2.0799999999999999E-2</v>
      </c>
      <c r="I54" s="1">
        <v>54.9</v>
      </c>
      <c r="J54" s="4">
        <v>6.1599999999999997E-3</v>
      </c>
      <c r="K54" s="4">
        <v>7.1500000000000003E-4</v>
      </c>
      <c r="L54" s="1">
        <f t="shared" si="0"/>
        <v>17.660324324324328</v>
      </c>
    </row>
    <row r="55" spans="1:12" x14ac:dyDescent="0.15">
      <c r="A55" s="1">
        <v>61</v>
      </c>
      <c r="B55" s="1">
        <v>426.3</v>
      </c>
      <c r="C55" s="1">
        <v>88.5</v>
      </c>
      <c r="D55" s="1">
        <v>26.3</v>
      </c>
      <c r="E55" s="1">
        <v>26.7</v>
      </c>
      <c r="F55" s="4">
        <v>1.0900000000000001</v>
      </c>
      <c r="G55" s="1">
        <v>51.3</v>
      </c>
      <c r="H55" s="4">
        <v>2.12E-2</v>
      </c>
      <c r="I55" s="1">
        <v>56</v>
      </c>
      <c r="J55" s="4">
        <v>6.3699999999999998E-3</v>
      </c>
      <c r="K55" s="4">
        <v>7.2999999999999996E-4</v>
      </c>
      <c r="L55" s="1">
        <f t="shared" si="0"/>
        <v>17.999945945945949</v>
      </c>
    </row>
    <row r="56" spans="1:12" x14ac:dyDescent="0.15">
      <c r="A56" s="1">
        <v>62</v>
      </c>
      <c r="B56" s="1">
        <v>437.2</v>
      </c>
      <c r="C56" s="1">
        <v>90</v>
      </c>
      <c r="D56" s="1">
        <v>26.3</v>
      </c>
      <c r="E56" s="1">
        <v>26.7</v>
      </c>
      <c r="F56" s="4">
        <v>1.1100000000000001</v>
      </c>
      <c r="G56" s="1">
        <v>51.3</v>
      </c>
      <c r="H56" s="4">
        <v>2.1700000000000001E-2</v>
      </c>
      <c r="I56" s="1">
        <v>57</v>
      </c>
      <c r="J56" s="4">
        <v>6.5799999999999999E-3</v>
      </c>
      <c r="K56" s="4">
        <v>7.4899999999999999E-4</v>
      </c>
      <c r="L56" s="1">
        <f t="shared" si="0"/>
        <v>18.424472972972978</v>
      </c>
    </row>
    <row r="57" spans="1:12" x14ac:dyDescent="0.15">
      <c r="A57" s="1">
        <v>63</v>
      </c>
      <c r="B57" s="1">
        <v>448.2</v>
      </c>
      <c r="C57" s="1">
        <v>91.4</v>
      </c>
      <c r="D57" s="1">
        <v>26.3</v>
      </c>
      <c r="E57" s="1">
        <v>26.7</v>
      </c>
      <c r="F57" s="4">
        <v>1.1299999999999999</v>
      </c>
      <c r="G57" s="1">
        <v>51.3</v>
      </c>
      <c r="H57" s="4">
        <v>2.2100000000000002E-2</v>
      </c>
      <c r="I57" s="1">
        <v>58.1</v>
      </c>
      <c r="J57" s="4">
        <v>6.79E-3</v>
      </c>
      <c r="K57" s="4">
        <v>7.67E-4</v>
      </c>
      <c r="L57" s="1">
        <f t="shared" si="0"/>
        <v>18.764094594594599</v>
      </c>
    </row>
    <row r="58" spans="1:12" x14ac:dyDescent="0.15">
      <c r="A58" s="1">
        <v>64</v>
      </c>
      <c r="B58" s="1">
        <v>459.1</v>
      </c>
      <c r="C58" s="1">
        <v>92.9</v>
      </c>
      <c r="D58" s="1">
        <v>26.3</v>
      </c>
      <c r="E58" s="1">
        <v>26.7</v>
      </c>
      <c r="F58" s="4">
        <v>1.1499999999999999</v>
      </c>
      <c r="G58" s="1">
        <v>51.3</v>
      </c>
      <c r="H58" s="4">
        <v>2.2499999999999999E-2</v>
      </c>
      <c r="I58" s="1">
        <v>59.2</v>
      </c>
      <c r="J58" s="4">
        <v>7.0099999999999997E-3</v>
      </c>
      <c r="K58" s="4">
        <v>7.8600000000000002E-4</v>
      </c>
      <c r="L58" s="1">
        <f t="shared" si="0"/>
        <v>19.10371621621622</v>
      </c>
    </row>
    <row r="59" spans="1:12" x14ac:dyDescent="0.15">
      <c r="A59" s="1">
        <v>65</v>
      </c>
      <c r="B59" s="1">
        <v>470.1</v>
      </c>
      <c r="C59" s="1">
        <v>94.3</v>
      </c>
      <c r="D59" s="1">
        <v>26.3</v>
      </c>
      <c r="E59" s="1">
        <v>26.7</v>
      </c>
      <c r="F59" s="4">
        <v>1.17</v>
      </c>
      <c r="G59" s="1">
        <v>51.3</v>
      </c>
      <c r="H59" s="4">
        <v>2.29E-2</v>
      </c>
      <c r="I59" s="1">
        <v>60.3</v>
      </c>
      <c r="J59" s="4">
        <v>7.2199999999999999E-3</v>
      </c>
      <c r="K59" s="4">
        <v>8.0400000000000003E-4</v>
      </c>
      <c r="L59" s="1">
        <f t="shared" si="0"/>
        <v>19.443337837837841</v>
      </c>
    </row>
    <row r="60" spans="1:12" x14ac:dyDescent="0.15">
      <c r="A60" s="1">
        <v>66</v>
      </c>
      <c r="B60" s="1">
        <v>481.1</v>
      </c>
      <c r="C60" s="1">
        <v>95.8</v>
      </c>
      <c r="D60" s="1">
        <v>26.3</v>
      </c>
      <c r="E60" s="1">
        <v>26.7</v>
      </c>
      <c r="F60" s="4">
        <v>1.2</v>
      </c>
      <c r="G60" s="1">
        <v>51.3</v>
      </c>
      <c r="H60" s="4">
        <v>2.3300000000000001E-2</v>
      </c>
      <c r="I60" s="1">
        <v>61.4</v>
      </c>
      <c r="J60" s="4">
        <v>7.4400000000000004E-3</v>
      </c>
      <c r="K60" s="4">
        <v>8.2399999999999997E-4</v>
      </c>
      <c r="L60" s="1">
        <f t="shared" si="0"/>
        <v>19.782959459459462</v>
      </c>
    </row>
    <row r="61" spans="1:12" x14ac:dyDescent="0.15">
      <c r="A61" s="1">
        <v>67</v>
      </c>
      <c r="B61" s="1">
        <v>492.1</v>
      </c>
      <c r="C61" s="1">
        <v>97.3</v>
      </c>
      <c r="D61" s="1">
        <v>26.3</v>
      </c>
      <c r="E61" s="1">
        <v>26.7</v>
      </c>
      <c r="F61" s="4">
        <v>1.22</v>
      </c>
      <c r="G61" s="1">
        <v>51.3</v>
      </c>
      <c r="H61" s="4">
        <v>2.3699999999999999E-2</v>
      </c>
      <c r="I61" s="1">
        <v>62.5</v>
      </c>
      <c r="J61" s="4">
        <v>7.6600000000000001E-3</v>
      </c>
      <c r="K61" s="4">
        <v>8.43E-4</v>
      </c>
      <c r="L61" s="1">
        <f t="shared" si="0"/>
        <v>20.122581081081087</v>
      </c>
    </row>
    <row r="62" spans="1:12" x14ac:dyDescent="0.15">
      <c r="A62" s="1">
        <v>68</v>
      </c>
      <c r="B62" s="1">
        <v>503</v>
      </c>
      <c r="C62" s="1">
        <v>98.8</v>
      </c>
      <c r="D62" s="1">
        <v>26.3</v>
      </c>
      <c r="E62" s="1">
        <v>26.7</v>
      </c>
      <c r="F62" s="4">
        <v>1.24</v>
      </c>
      <c r="G62" s="1">
        <v>51.3</v>
      </c>
      <c r="H62" s="4">
        <v>2.41E-2</v>
      </c>
      <c r="I62" s="1">
        <v>63.5</v>
      </c>
      <c r="J62" s="4">
        <v>7.8700000000000003E-3</v>
      </c>
      <c r="K62" s="4">
        <v>8.6300000000000005E-4</v>
      </c>
      <c r="L62" s="1">
        <f t="shared" si="0"/>
        <v>20.462202702702704</v>
      </c>
    </row>
    <row r="63" spans="1:12" x14ac:dyDescent="0.15">
      <c r="A63" s="1">
        <v>69</v>
      </c>
      <c r="B63" s="1">
        <v>513.9</v>
      </c>
      <c r="C63" s="1">
        <v>100.2</v>
      </c>
      <c r="D63" s="1">
        <v>26.3</v>
      </c>
      <c r="E63" s="1">
        <v>26.7</v>
      </c>
      <c r="F63" s="4">
        <v>1.26</v>
      </c>
      <c r="G63" s="1">
        <v>51.3</v>
      </c>
      <c r="H63" s="4">
        <v>2.4500000000000001E-2</v>
      </c>
      <c r="I63" s="1">
        <v>64.599999999999994</v>
      </c>
      <c r="J63" s="4">
        <v>8.09E-3</v>
      </c>
      <c r="K63" s="4">
        <v>8.8199999999999997E-4</v>
      </c>
      <c r="L63" s="1">
        <f t="shared" si="0"/>
        <v>20.801824324324329</v>
      </c>
    </row>
    <row r="64" spans="1:12" x14ac:dyDescent="0.15">
      <c r="A64" s="1">
        <v>70</v>
      </c>
      <c r="B64" s="1">
        <v>524.79999999999995</v>
      </c>
      <c r="C64" s="1">
        <v>101.7</v>
      </c>
      <c r="D64" s="1">
        <v>26.3</v>
      </c>
      <c r="E64" s="1">
        <v>26.7</v>
      </c>
      <c r="F64" s="4">
        <v>1.28</v>
      </c>
      <c r="G64" s="1">
        <v>51.3</v>
      </c>
      <c r="H64" s="4">
        <v>2.4899999999999999E-2</v>
      </c>
      <c r="I64" s="1">
        <v>65.7</v>
      </c>
      <c r="J64" s="4">
        <v>8.3000000000000001E-3</v>
      </c>
      <c r="K64" s="4">
        <v>9.01E-4</v>
      </c>
      <c r="L64" s="1">
        <f t="shared" si="0"/>
        <v>21.14144594594595</v>
      </c>
    </row>
    <row r="65" spans="1:12" x14ac:dyDescent="0.15">
      <c r="A65" s="1">
        <v>71</v>
      </c>
      <c r="B65" s="1">
        <v>535.5</v>
      </c>
      <c r="C65" s="1">
        <v>103.2</v>
      </c>
      <c r="D65" s="1">
        <v>26.3</v>
      </c>
      <c r="E65" s="1">
        <v>26.7</v>
      </c>
      <c r="F65" s="4">
        <v>1.3</v>
      </c>
      <c r="G65" s="1">
        <v>51.3</v>
      </c>
      <c r="H65" s="4">
        <v>2.53E-2</v>
      </c>
      <c r="I65" s="1">
        <v>66.7</v>
      </c>
      <c r="J65" s="4">
        <v>8.5199999999999998E-3</v>
      </c>
      <c r="K65" s="4">
        <v>9.2199999999999997E-4</v>
      </c>
      <c r="L65" s="1">
        <f t="shared" si="0"/>
        <v>21.481067567567571</v>
      </c>
    </row>
    <row r="66" spans="1:12" x14ac:dyDescent="0.15">
      <c r="A66" s="1">
        <v>72</v>
      </c>
      <c r="B66" s="1">
        <v>546.1</v>
      </c>
      <c r="C66" s="1">
        <v>104.7</v>
      </c>
      <c r="D66" s="1">
        <v>26.3</v>
      </c>
      <c r="E66" s="1">
        <v>26.7</v>
      </c>
      <c r="F66" s="4">
        <v>1.32</v>
      </c>
      <c r="G66" s="1">
        <v>51.3</v>
      </c>
      <c r="H66" s="4">
        <v>2.5700000000000001E-2</v>
      </c>
      <c r="I66" s="1">
        <v>67.8</v>
      </c>
      <c r="J66" s="4">
        <v>8.7299999999999999E-3</v>
      </c>
      <c r="K66" s="4">
        <v>9.41E-4</v>
      </c>
      <c r="L66" s="1">
        <f t="shared" si="0"/>
        <v>21.820689189189192</v>
      </c>
    </row>
    <row r="67" spans="1:12" x14ac:dyDescent="0.15">
      <c r="A67" s="1">
        <v>73</v>
      </c>
      <c r="B67" s="1">
        <v>556.4</v>
      </c>
      <c r="C67" s="1">
        <v>106.2</v>
      </c>
      <c r="D67" s="1">
        <v>26.3</v>
      </c>
      <c r="E67" s="1">
        <v>26.7</v>
      </c>
      <c r="F67" s="4">
        <v>1.34</v>
      </c>
      <c r="G67" s="1">
        <v>51.3</v>
      </c>
      <c r="H67" s="4">
        <v>2.6100000000000002E-2</v>
      </c>
      <c r="I67" s="1">
        <v>68.8</v>
      </c>
      <c r="J67" s="4">
        <v>8.94E-3</v>
      </c>
      <c r="K67" s="4">
        <v>9.6199999999999996E-4</v>
      </c>
      <c r="L67" s="1">
        <f t="shared" si="0"/>
        <v>22.160310810810813</v>
      </c>
    </row>
    <row r="68" spans="1:12" x14ac:dyDescent="0.15">
      <c r="A68" s="1">
        <v>74</v>
      </c>
      <c r="B68" s="1">
        <v>566.6</v>
      </c>
      <c r="C68" s="1">
        <v>107.8</v>
      </c>
      <c r="D68" s="1">
        <v>26.3</v>
      </c>
      <c r="E68" s="1">
        <v>26.7</v>
      </c>
      <c r="F68" s="4">
        <v>1.36</v>
      </c>
      <c r="G68" s="1">
        <v>51.3</v>
      </c>
      <c r="H68" s="4">
        <v>2.6499999999999999E-2</v>
      </c>
      <c r="I68" s="1">
        <v>69.8</v>
      </c>
      <c r="J68" s="4">
        <v>9.1500000000000001E-3</v>
      </c>
      <c r="K68" s="4">
        <v>9.8299999999999993E-4</v>
      </c>
      <c r="L68" s="1">
        <f t="shared" si="0"/>
        <v>22.499932432432438</v>
      </c>
    </row>
    <row r="69" spans="1:12" x14ac:dyDescent="0.15">
      <c r="A69" s="1">
        <v>75</v>
      </c>
      <c r="B69" s="1">
        <v>576.20000000000005</v>
      </c>
      <c r="C69" s="1">
        <v>109.4</v>
      </c>
      <c r="D69" s="1">
        <v>26.3</v>
      </c>
      <c r="E69" s="1">
        <v>26.7</v>
      </c>
      <c r="F69" s="4">
        <v>1.38</v>
      </c>
      <c r="G69" s="1">
        <v>51.3</v>
      </c>
      <c r="H69" s="4">
        <v>2.69E-2</v>
      </c>
      <c r="I69" s="1">
        <v>70.900000000000006</v>
      </c>
      <c r="J69" s="4">
        <v>9.3399999999999993E-3</v>
      </c>
      <c r="K69" s="4">
        <v>1E-3</v>
      </c>
      <c r="L69" s="1">
        <f t="shared" ref="L69:L132" si="1">H69*1000000*(3.1415*0.1*0.1)/37</f>
        <v>22.839554054054055</v>
      </c>
    </row>
    <row r="70" spans="1:12" x14ac:dyDescent="0.15">
      <c r="A70" s="1">
        <v>76</v>
      </c>
      <c r="B70" s="1">
        <v>585.5</v>
      </c>
      <c r="C70" s="1">
        <v>111</v>
      </c>
      <c r="D70" s="1">
        <v>26.3</v>
      </c>
      <c r="E70" s="1">
        <v>26.7</v>
      </c>
      <c r="F70" s="4">
        <v>1.4</v>
      </c>
      <c r="G70" s="1">
        <v>51.3</v>
      </c>
      <c r="H70" s="4">
        <v>2.7300000000000001E-2</v>
      </c>
      <c r="I70" s="1">
        <v>71.8</v>
      </c>
      <c r="J70" s="4">
        <v>9.5300000000000003E-3</v>
      </c>
      <c r="K70" s="4">
        <v>1.0300000000000001E-3</v>
      </c>
      <c r="L70" s="1">
        <f t="shared" si="1"/>
        <v>23.17917567567568</v>
      </c>
    </row>
    <row r="71" spans="1:12" x14ac:dyDescent="0.15">
      <c r="A71" s="1">
        <v>77</v>
      </c>
      <c r="B71" s="1">
        <v>594.20000000000005</v>
      </c>
      <c r="C71" s="1">
        <v>112.6</v>
      </c>
      <c r="D71" s="1">
        <v>26.3</v>
      </c>
      <c r="E71" s="1">
        <v>26.7</v>
      </c>
      <c r="F71" s="4">
        <v>1.42</v>
      </c>
      <c r="G71" s="1">
        <v>51.3</v>
      </c>
      <c r="H71" s="4">
        <v>2.76E-2</v>
      </c>
      <c r="I71" s="1">
        <v>72.8</v>
      </c>
      <c r="J71" s="4">
        <v>9.7000000000000003E-3</v>
      </c>
      <c r="K71" s="4">
        <v>1.0499999999999999E-3</v>
      </c>
      <c r="L71" s="1">
        <f t="shared" si="1"/>
        <v>23.433891891891896</v>
      </c>
    </row>
    <row r="72" spans="1:12" x14ac:dyDescent="0.15">
      <c r="A72" s="1">
        <v>78</v>
      </c>
      <c r="B72" s="1">
        <v>602</v>
      </c>
      <c r="C72" s="1">
        <v>114.3</v>
      </c>
      <c r="D72" s="1">
        <v>26.3</v>
      </c>
      <c r="E72" s="1">
        <v>26.7</v>
      </c>
      <c r="F72" s="4">
        <v>1.44</v>
      </c>
      <c r="G72" s="1">
        <v>51.3</v>
      </c>
      <c r="H72" s="4">
        <v>2.8000000000000001E-2</v>
      </c>
      <c r="I72" s="1">
        <v>73.7</v>
      </c>
      <c r="J72" s="4">
        <v>9.8600000000000007E-3</v>
      </c>
      <c r="K72" s="4">
        <v>1.07E-3</v>
      </c>
      <c r="L72" s="1">
        <f t="shared" si="1"/>
        <v>23.773513513513517</v>
      </c>
    </row>
    <row r="73" spans="1:12" x14ac:dyDescent="0.15">
      <c r="A73" s="1">
        <v>79</v>
      </c>
      <c r="B73" s="1">
        <v>609.1</v>
      </c>
      <c r="C73" s="1">
        <v>116</v>
      </c>
      <c r="D73" s="1">
        <v>26.3</v>
      </c>
      <c r="E73" s="1">
        <v>26.7</v>
      </c>
      <c r="F73" s="4">
        <v>1.46</v>
      </c>
      <c r="G73" s="1">
        <v>51.3</v>
      </c>
      <c r="H73" s="4">
        <v>2.8400000000000002E-2</v>
      </c>
      <c r="I73" s="1">
        <v>74.7</v>
      </c>
      <c r="J73" s="4">
        <v>0.01</v>
      </c>
      <c r="K73" s="4">
        <v>1.09E-3</v>
      </c>
      <c r="L73" s="1">
        <f t="shared" si="1"/>
        <v>24.113135135135138</v>
      </c>
    </row>
    <row r="74" spans="1:12" x14ac:dyDescent="0.15">
      <c r="A74" s="1">
        <v>80</v>
      </c>
      <c r="B74" s="1">
        <v>615.79999999999995</v>
      </c>
      <c r="C74" s="1">
        <v>117.6</v>
      </c>
      <c r="D74" s="1">
        <v>26.3</v>
      </c>
      <c r="E74" s="1">
        <v>26.7</v>
      </c>
      <c r="F74" s="4">
        <v>1.47</v>
      </c>
      <c r="G74" s="1">
        <v>51.3</v>
      </c>
      <c r="H74" s="4">
        <v>2.87E-2</v>
      </c>
      <c r="I74" s="1">
        <v>75.599999999999994</v>
      </c>
      <c r="J74" s="4">
        <v>1.01E-2</v>
      </c>
      <c r="K74" s="4">
        <v>1.1100000000000001E-3</v>
      </c>
      <c r="L74" s="1">
        <f t="shared" si="1"/>
        <v>24.367851351351355</v>
      </c>
    </row>
    <row r="75" spans="1:12" x14ac:dyDescent="0.15">
      <c r="A75" s="1">
        <v>81</v>
      </c>
      <c r="B75" s="1">
        <v>622.5</v>
      </c>
      <c r="C75" s="1">
        <v>119.2</v>
      </c>
      <c r="D75" s="1">
        <v>26.3</v>
      </c>
      <c r="E75" s="1">
        <v>26.7</v>
      </c>
      <c r="F75" s="4">
        <v>1.49</v>
      </c>
      <c r="G75" s="1">
        <v>51.3</v>
      </c>
      <c r="H75" s="4">
        <v>2.9000000000000001E-2</v>
      </c>
      <c r="I75" s="1">
        <v>76.5</v>
      </c>
      <c r="J75" s="4">
        <v>1.03E-2</v>
      </c>
      <c r="K75" s="4">
        <v>1.14E-3</v>
      </c>
      <c r="L75" s="1">
        <f t="shared" si="1"/>
        <v>24.622567567567572</v>
      </c>
    </row>
    <row r="76" spans="1:12" x14ac:dyDescent="0.15">
      <c r="A76" s="1">
        <v>82</v>
      </c>
      <c r="B76" s="1">
        <v>628.20000000000005</v>
      </c>
      <c r="C76" s="1">
        <v>120.8</v>
      </c>
      <c r="D76" s="1">
        <v>26.3</v>
      </c>
      <c r="E76" s="1">
        <v>26.7</v>
      </c>
      <c r="F76" s="4">
        <v>1.51</v>
      </c>
      <c r="G76" s="1">
        <v>51.3</v>
      </c>
      <c r="H76" s="4">
        <v>2.9399999999999999E-2</v>
      </c>
      <c r="I76" s="1">
        <v>77.3</v>
      </c>
      <c r="J76" s="4">
        <v>1.04E-2</v>
      </c>
      <c r="K76" s="4">
        <v>1.16E-3</v>
      </c>
      <c r="L76" s="1">
        <f t="shared" si="1"/>
        <v>24.962189189189193</v>
      </c>
    </row>
    <row r="77" spans="1:12" x14ac:dyDescent="0.15">
      <c r="A77" s="1">
        <v>83</v>
      </c>
      <c r="B77" s="1">
        <v>633.1</v>
      </c>
      <c r="C77" s="1">
        <v>122.5</v>
      </c>
      <c r="D77" s="1">
        <v>26.3</v>
      </c>
      <c r="E77" s="1">
        <v>26.7</v>
      </c>
      <c r="F77" s="4">
        <v>1.52</v>
      </c>
      <c r="G77" s="1">
        <v>51.3</v>
      </c>
      <c r="H77" s="4">
        <v>2.9700000000000001E-2</v>
      </c>
      <c r="I77" s="1">
        <v>78.2</v>
      </c>
      <c r="J77" s="4">
        <v>1.0500000000000001E-2</v>
      </c>
      <c r="K77" s="4">
        <v>1.1800000000000001E-3</v>
      </c>
      <c r="L77" s="1">
        <f t="shared" si="1"/>
        <v>25.216905405405409</v>
      </c>
    </row>
    <row r="78" spans="1:12" x14ac:dyDescent="0.15">
      <c r="A78" s="1">
        <v>84</v>
      </c>
      <c r="B78" s="1">
        <v>638.6</v>
      </c>
      <c r="C78" s="1">
        <v>124.2</v>
      </c>
      <c r="D78" s="1">
        <v>26.3</v>
      </c>
      <c r="E78" s="1">
        <v>26.7</v>
      </c>
      <c r="F78" s="4">
        <v>1.54</v>
      </c>
      <c r="G78" s="1">
        <v>51.3</v>
      </c>
      <c r="H78" s="4">
        <v>0.03</v>
      </c>
      <c r="I78" s="1">
        <v>79</v>
      </c>
      <c r="J78" s="4">
        <v>1.06E-2</v>
      </c>
      <c r="K78" s="4">
        <v>1.2099999999999999E-3</v>
      </c>
      <c r="L78" s="1">
        <f t="shared" si="1"/>
        <v>25.471621621621626</v>
      </c>
    </row>
    <row r="79" spans="1:12" x14ac:dyDescent="0.15">
      <c r="A79" s="1">
        <v>85</v>
      </c>
      <c r="B79" s="1">
        <v>643.6</v>
      </c>
      <c r="C79" s="1">
        <v>126</v>
      </c>
      <c r="D79" s="1">
        <v>26.3</v>
      </c>
      <c r="E79" s="1">
        <v>26.7</v>
      </c>
      <c r="F79" s="4">
        <v>1.55</v>
      </c>
      <c r="G79" s="1">
        <v>51.3</v>
      </c>
      <c r="H79" s="4">
        <v>3.0300000000000001E-2</v>
      </c>
      <c r="I79" s="1">
        <v>79.8</v>
      </c>
      <c r="J79" s="4">
        <v>1.0699999999999999E-2</v>
      </c>
      <c r="K79" s="4">
        <v>1.23E-3</v>
      </c>
      <c r="L79" s="1">
        <f t="shared" si="1"/>
        <v>25.726337837837843</v>
      </c>
    </row>
    <row r="80" spans="1:12" x14ac:dyDescent="0.15">
      <c r="A80" s="1">
        <v>86</v>
      </c>
      <c r="B80" s="1">
        <v>648.29999999999995</v>
      </c>
      <c r="C80" s="1">
        <v>127.9</v>
      </c>
      <c r="D80" s="1">
        <v>26.3</v>
      </c>
      <c r="E80" s="1">
        <v>26.7</v>
      </c>
      <c r="F80" s="4">
        <v>1.57</v>
      </c>
      <c r="G80" s="1">
        <v>51.3</v>
      </c>
      <c r="H80" s="4">
        <v>3.0599999999999999E-2</v>
      </c>
      <c r="I80" s="1">
        <v>80.5</v>
      </c>
      <c r="J80" s="4">
        <v>1.0800000000000001E-2</v>
      </c>
      <c r="K80" s="4">
        <v>1.2600000000000001E-3</v>
      </c>
      <c r="L80" s="1">
        <f t="shared" si="1"/>
        <v>25.981054054054059</v>
      </c>
    </row>
    <row r="81" spans="1:12" x14ac:dyDescent="0.15">
      <c r="A81" s="1">
        <v>87</v>
      </c>
      <c r="B81" s="1">
        <v>652.70000000000005</v>
      </c>
      <c r="C81" s="1">
        <v>129.80000000000001</v>
      </c>
      <c r="D81" s="1">
        <v>26.3</v>
      </c>
      <c r="E81" s="1">
        <v>26.7</v>
      </c>
      <c r="F81" s="4">
        <v>1.58</v>
      </c>
      <c r="G81" s="1">
        <v>51.3</v>
      </c>
      <c r="H81" s="4">
        <v>3.09E-2</v>
      </c>
      <c r="I81" s="1">
        <v>81.3</v>
      </c>
      <c r="J81" s="4">
        <v>1.09E-2</v>
      </c>
      <c r="K81" s="4">
        <v>1.2800000000000001E-3</v>
      </c>
      <c r="L81" s="1">
        <f t="shared" si="1"/>
        <v>26.235770270270276</v>
      </c>
    </row>
    <row r="82" spans="1:12" x14ac:dyDescent="0.15">
      <c r="A82" s="1">
        <v>88</v>
      </c>
      <c r="B82" s="1">
        <v>656.3</v>
      </c>
      <c r="C82" s="1">
        <v>131.9</v>
      </c>
      <c r="D82" s="1">
        <v>26.3</v>
      </c>
      <c r="E82" s="1">
        <v>26.7</v>
      </c>
      <c r="F82" s="4">
        <v>1.6</v>
      </c>
      <c r="G82" s="1">
        <v>51.3</v>
      </c>
      <c r="H82" s="4">
        <v>3.1099999999999999E-2</v>
      </c>
      <c r="I82" s="1">
        <v>82</v>
      </c>
      <c r="J82" s="4">
        <v>1.0999999999999999E-2</v>
      </c>
      <c r="K82" s="4">
        <v>1.31E-3</v>
      </c>
      <c r="L82" s="1">
        <f t="shared" si="1"/>
        <v>26.405581081081085</v>
      </c>
    </row>
    <row r="83" spans="1:12" x14ac:dyDescent="0.15">
      <c r="A83" s="1">
        <v>89</v>
      </c>
      <c r="B83" s="1">
        <v>659.2</v>
      </c>
      <c r="C83" s="1">
        <v>136.69999999999999</v>
      </c>
      <c r="D83" s="1">
        <v>26.3</v>
      </c>
      <c r="E83" s="1">
        <v>26.7</v>
      </c>
      <c r="F83" s="4">
        <v>1.61</v>
      </c>
      <c r="G83" s="1">
        <v>51.3</v>
      </c>
      <c r="H83" s="4">
        <v>3.1399999999999997E-2</v>
      </c>
      <c r="I83" s="1">
        <v>82.7</v>
      </c>
      <c r="J83" s="4">
        <v>1.0999999999999999E-2</v>
      </c>
      <c r="K83" s="4">
        <v>1.3799999999999999E-3</v>
      </c>
      <c r="L83" s="1">
        <f t="shared" si="1"/>
        <v>26.660297297297298</v>
      </c>
    </row>
    <row r="84" spans="1:12" x14ac:dyDescent="0.15">
      <c r="A84" s="1">
        <v>90</v>
      </c>
      <c r="B84" s="1">
        <v>662.3</v>
      </c>
      <c r="C84" s="1">
        <v>138.30000000000001</v>
      </c>
      <c r="D84" s="1">
        <v>26.3</v>
      </c>
      <c r="E84" s="1">
        <v>26.7</v>
      </c>
      <c r="F84" s="4">
        <v>1.62</v>
      </c>
      <c r="G84" s="1">
        <v>51.3</v>
      </c>
      <c r="H84" s="4">
        <v>3.1600000000000003E-2</v>
      </c>
      <c r="I84" s="1">
        <v>83.4</v>
      </c>
      <c r="J84" s="4">
        <v>1.11E-2</v>
      </c>
      <c r="K84" s="4">
        <v>1.41E-3</v>
      </c>
      <c r="L84" s="1">
        <f t="shared" si="1"/>
        <v>26.830108108108117</v>
      </c>
    </row>
    <row r="85" spans="1:12" x14ac:dyDescent="0.15">
      <c r="A85" s="1">
        <v>91</v>
      </c>
      <c r="B85" s="1">
        <v>664.7</v>
      </c>
      <c r="C85" s="1">
        <v>139.69999999999999</v>
      </c>
      <c r="D85" s="1">
        <v>26.3</v>
      </c>
      <c r="E85" s="1">
        <v>26.7</v>
      </c>
      <c r="F85" s="4">
        <v>1.64</v>
      </c>
      <c r="G85" s="1">
        <v>51.3</v>
      </c>
      <c r="H85" s="4">
        <v>3.1899999999999998E-2</v>
      </c>
      <c r="I85" s="1">
        <v>84</v>
      </c>
      <c r="J85" s="4">
        <v>1.11E-2</v>
      </c>
      <c r="K85" s="4">
        <v>1.4300000000000001E-3</v>
      </c>
      <c r="L85" s="1">
        <f t="shared" si="1"/>
        <v>27.084824324324323</v>
      </c>
    </row>
    <row r="86" spans="1:12" x14ac:dyDescent="0.15">
      <c r="A86" s="1">
        <v>92</v>
      </c>
      <c r="B86" s="1">
        <v>665.8</v>
      </c>
      <c r="C86" s="1">
        <v>141.4</v>
      </c>
      <c r="D86" s="1">
        <v>26.3</v>
      </c>
      <c r="E86" s="1">
        <v>26.7</v>
      </c>
      <c r="F86" s="4">
        <v>1.65</v>
      </c>
      <c r="G86" s="1">
        <v>51.3</v>
      </c>
      <c r="H86" s="4">
        <v>3.2099999999999997E-2</v>
      </c>
      <c r="I86" s="1">
        <v>84.7</v>
      </c>
      <c r="J86" s="4">
        <v>1.12E-2</v>
      </c>
      <c r="K86" s="4">
        <v>1.4499999999999999E-3</v>
      </c>
      <c r="L86" s="1">
        <f t="shared" si="1"/>
        <v>27.254635135135135</v>
      </c>
    </row>
    <row r="87" spans="1:12" x14ac:dyDescent="0.15">
      <c r="A87" s="1">
        <v>93</v>
      </c>
      <c r="B87" s="1">
        <v>667.6</v>
      </c>
      <c r="C87" s="1">
        <v>142.9</v>
      </c>
      <c r="D87" s="1">
        <v>26.3</v>
      </c>
      <c r="E87" s="1">
        <v>26.7</v>
      </c>
      <c r="F87" s="4">
        <v>1.66</v>
      </c>
      <c r="G87" s="1">
        <v>51.3</v>
      </c>
      <c r="H87" s="4">
        <v>3.2399999999999998E-2</v>
      </c>
      <c r="I87" s="1">
        <v>85.3</v>
      </c>
      <c r="J87" s="4">
        <v>1.12E-2</v>
      </c>
      <c r="K87" s="4">
        <v>1.47E-3</v>
      </c>
      <c r="L87" s="1">
        <f t="shared" si="1"/>
        <v>27.509351351351359</v>
      </c>
    </row>
    <row r="88" spans="1:12" x14ac:dyDescent="0.15">
      <c r="A88" s="1">
        <v>94</v>
      </c>
      <c r="B88" s="1">
        <v>668.6</v>
      </c>
      <c r="C88" s="1">
        <v>144.30000000000001</v>
      </c>
      <c r="D88" s="1">
        <v>26.3</v>
      </c>
      <c r="E88" s="1">
        <v>26.7</v>
      </c>
      <c r="F88" s="4">
        <v>1.67</v>
      </c>
      <c r="G88" s="1">
        <v>51.3</v>
      </c>
      <c r="H88" s="4">
        <v>3.2599999999999997E-2</v>
      </c>
      <c r="I88" s="1">
        <v>85.9</v>
      </c>
      <c r="J88" s="4">
        <v>1.12E-2</v>
      </c>
      <c r="K88" s="4">
        <v>1.49E-3</v>
      </c>
      <c r="L88" s="1">
        <f t="shared" si="1"/>
        <v>27.679162162162164</v>
      </c>
    </row>
    <row r="89" spans="1:12" x14ac:dyDescent="0.15">
      <c r="A89" s="1">
        <v>95</v>
      </c>
      <c r="B89" s="1">
        <v>670.5</v>
      </c>
      <c r="C89" s="1">
        <v>145.80000000000001</v>
      </c>
      <c r="D89" s="1">
        <v>26.3</v>
      </c>
      <c r="E89" s="1">
        <v>26.7</v>
      </c>
      <c r="F89" s="4">
        <v>1.68</v>
      </c>
      <c r="G89" s="1">
        <v>51.3</v>
      </c>
      <c r="H89" s="4">
        <v>3.2800000000000003E-2</v>
      </c>
      <c r="I89" s="1">
        <v>86.4</v>
      </c>
      <c r="J89" s="4">
        <v>1.1299999999999999E-2</v>
      </c>
      <c r="K89" s="4">
        <v>1.5100000000000001E-3</v>
      </c>
      <c r="L89" s="1">
        <f t="shared" si="1"/>
        <v>27.84897297297298</v>
      </c>
    </row>
    <row r="90" spans="1:12" x14ac:dyDescent="0.15">
      <c r="A90" s="1">
        <v>96</v>
      </c>
      <c r="B90" s="1">
        <v>672.9</v>
      </c>
      <c r="C90" s="1">
        <v>147.4</v>
      </c>
      <c r="D90" s="1">
        <v>26.3</v>
      </c>
      <c r="E90" s="1">
        <v>26.7</v>
      </c>
      <c r="F90" s="4">
        <v>1.69</v>
      </c>
      <c r="G90" s="1">
        <v>51.3</v>
      </c>
      <c r="H90" s="4">
        <v>3.3000000000000002E-2</v>
      </c>
      <c r="I90" s="1">
        <v>87</v>
      </c>
      <c r="J90" s="4">
        <v>1.1299999999999999E-2</v>
      </c>
      <c r="K90" s="4">
        <v>1.5399999999999999E-3</v>
      </c>
      <c r="L90" s="1">
        <f t="shared" si="1"/>
        <v>28.018783783783789</v>
      </c>
    </row>
    <row r="91" spans="1:12" x14ac:dyDescent="0.15">
      <c r="A91" s="1">
        <v>97</v>
      </c>
      <c r="B91" s="1">
        <v>675.6</v>
      </c>
      <c r="C91" s="1">
        <v>148.9</v>
      </c>
      <c r="D91" s="1">
        <v>26.3</v>
      </c>
      <c r="E91" s="1">
        <v>26.7</v>
      </c>
      <c r="F91" s="4">
        <v>1.7</v>
      </c>
      <c r="G91" s="1">
        <v>51.3</v>
      </c>
      <c r="H91" s="4">
        <v>3.32E-2</v>
      </c>
      <c r="I91" s="1">
        <v>87.5</v>
      </c>
      <c r="J91" s="4">
        <v>1.14E-2</v>
      </c>
      <c r="K91" s="4">
        <v>1.56E-3</v>
      </c>
      <c r="L91" s="1">
        <f t="shared" si="1"/>
        <v>28.188594594594601</v>
      </c>
    </row>
    <row r="92" spans="1:12" x14ac:dyDescent="0.15">
      <c r="A92" s="1">
        <v>98</v>
      </c>
      <c r="B92" s="1">
        <v>678.3</v>
      </c>
      <c r="C92" s="1">
        <v>150.30000000000001</v>
      </c>
      <c r="D92" s="1">
        <v>26.3</v>
      </c>
      <c r="E92" s="1">
        <v>26.7</v>
      </c>
      <c r="F92" s="4">
        <v>1.71</v>
      </c>
      <c r="G92" s="1">
        <v>51.3</v>
      </c>
      <c r="H92" s="4">
        <v>3.3399999999999999E-2</v>
      </c>
      <c r="I92" s="1">
        <v>88</v>
      </c>
      <c r="J92" s="4">
        <v>1.14E-2</v>
      </c>
      <c r="K92" s="4">
        <v>1.58E-3</v>
      </c>
      <c r="L92" s="1">
        <f t="shared" si="1"/>
        <v>28.35840540540541</v>
      </c>
    </row>
    <row r="93" spans="1:12" x14ac:dyDescent="0.15">
      <c r="A93" s="1">
        <v>99</v>
      </c>
      <c r="B93" s="1">
        <v>681</v>
      </c>
      <c r="C93" s="1">
        <v>151.5</v>
      </c>
      <c r="D93" s="1">
        <v>26.3</v>
      </c>
      <c r="E93" s="1">
        <v>26.7</v>
      </c>
      <c r="F93" s="4">
        <v>1.72</v>
      </c>
      <c r="G93" s="1">
        <v>51.3</v>
      </c>
      <c r="H93" s="4">
        <v>3.3599999999999998E-2</v>
      </c>
      <c r="I93" s="1">
        <v>88.5</v>
      </c>
      <c r="J93" s="4">
        <v>1.15E-2</v>
      </c>
      <c r="K93" s="4">
        <v>1.6000000000000001E-3</v>
      </c>
      <c r="L93" s="1">
        <f t="shared" si="1"/>
        <v>28.528216216216219</v>
      </c>
    </row>
    <row r="94" spans="1:12" x14ac:dyDescent="0.15">
      <c r="A94" s="1">
        <v>100</v>
      </c>
      <c r="B94" s="1">
        <v>683.6</v>
      </c>
      <c r="C94" s="1">
        <v>152.9</v>
      </c>
      <c r="D94" s="1">
        <v>26.3</v>
      </c>
      <c r="E94" s="1">
        <v>26.7</v>
      </c>
      <c r="F94" s="4">
        <v>1.73</v>
      </c>
      <c r="G94" s="1">
        <v>51.3</v>
      </c>
      <c r="H94" s="4">
        <v>3.3799999999999997E-2</v>
      </c>
      <c r="I94" s="1">
        <v>88.9</v>
      </c>
      <c r="J94" s="4">
        <v>1.15E-2</v>
      </c>
      <c r="K94" s="4">
        <v>1.6199999999999999E-3</v>
      </c>
      <c r="L94" s="1">
        <f t="shared" si="1"/>
        <v>28.698027027027035</v>
      </c>
    </row>
    <row r="95" spans="1:12" x14ac:dyDescent="0.15">
      <c r="A95" s="1">
        <v>101</v>
      </c>
      <c r="B95" s="1">
        <v>686</v>
      </c>
      <c r="C95" s="1">
        <v>154.30000000000001</v>
      </c>
      <c r="D95" s="1">
        <v>26.3</v>
      </c>
      <c r="E95" s="1">
        <v>26.7</v>
      </c>
      <c r="F95" s="4">
        <v>1.74</v>
      </c>
      <c r="G95" s="1">
        <v>51.3</v>
      </c>
      <c r="H95" s="4">
        <v>3.39E-2</v>
      </c>
      <c r="I95" s="1">
        <v>89.4</v>
      </c>
      <c r="J95" s="4">
        <v>1.1599999999999999E-2</v>
      </c>
      <c r="K95" s="4">
        <v>1.64E-3</v>
      </c>
      <c r="L95" s="1">
        <f t="shared" si="1"/>
        <v>28.782932432432439</v>
      </c>
    </row>
    <row r="96" spans="1:12" x14ac:dyDescent="0.15">
      <c r="A96" s="1">
        <v>102</v>
      </c>
      <c r="B96" s="1">
        <v>688.3</v>
      </c>
      <c r="C96" s="1">
        <v>155.69999999999999</v>
      </c>
      <c r="D96" s="1">
        <v>26.3</v>
      </c>
      <c r="E96" s="1">
        <v>26.7</v>
      </c>
      <c r="F96" s="4">
        <v>1.75</v>
      </c>
      <c r="G96" s="1">
        <v>51.3</v>
      </c>
      <c r="H96" s="4">
        <v>3.4099999999999998E-2</v>
      </c>
      <c r="I96" s="1">
        <v>89.8</v>
      </c>
      <c r="J96" s="4">
        <v>1.1599999999999999E-2</v>
      </c>
      <c r="K96" s="4">
        <v>1.66E-3</v>
      </c>
      <c r="L96" s="1">
        <f t="shared" si="1"/>
        <v>28.952743243243244</v>
      </c>
    </row>
    <row r="97" spans="1:12" x14ac:dyDescent="0.15">
      <c r="A97" s="1">
        <v>103</v>
      </c>
      <c r="B97" s="1">
        <v>690.7</v>
      </c>
      <c r="C97" s="1">
        <v>157.19999999999999</v>
      </c>
      <c r="D97" s="1">
        <v>26.3</v>
      </c>
      <c r="E97" s="1">
        <v>26.7</v>
      </c>
      <c r="F97" s="4">
        <v>1.76</v>
      </c>
      <c r="G97" s="1">
        <v>51.3</v>
      </c>
      <c r="H97" s="4">
        <v>3.4200000000000001E-2</v>
      </c>
      <c r="I97" s="1">
        <v>90.2</v>
      </c>
      <c r="J97" s="4">
        <v>1.17E-2</v>
      </c>
      <c r="K97" s="4">
        <v>1.6800000000000001E-3</v>
      </c>
      <c r="L97" s="1">
        <f t="shared" si="1"/>
        <v>29.037648648648656</v>
      </c>
    </row>
    <row r="98" spans="1:12" x14ac:dyDescent="0.15">
      <c r="A98" s="1">
        <v>104</v>
      </c>
      <c r="B98" s="1">
        <v>693</v>
      </c>
      <c r="C98" s="1">
        <v>158.5</v>
      </c>
      <c r="D98" s="1">
        <v>26.3</v>
      </c>
      <c r="E98" s="1">
        <v>26.7</v>
      </c>
      <c r="F98" s="4">
        <v>1.77</v>
      </c>
      <c r="G98" s="1">
        <v>51.3</v>
      </c>
      <c r="H98" s="4">
        <v>3.44E-2</v>
      </c>
      <c r="I98" s="1">
        <v>90.6</v>
      </c>
      <c r="J98" s="4">
        <v>1.17E-2</v>
      </c>
      <c r="K98" s="4">
        <v>1.6999999999999999E-3</v>
      </c>
      <c r="L98" s="1">
        <f t="shared" si="1"/>
        <v>29.207459459459464</v>
      </c>
    </row>
    <row r="99" spans="1:12" x14ac:dyDescent="0.15">
      <c r="A99" s="1">
        <v>105</v>
      </c>
      <c r="B99" s="1">
        <v>695.3</v>
      </c>
      <c r="C99" s="1">
        <v>159.69999999999999</v>
      </c>
      <c r="D99" s="1">
        <v>26.3</v>
      </c>
      <c r="E99" s="1">
        <v>26.7</v>
      </c>
      <c r="F99" s="4">
        <v>1.77</v>
      </c>
      <c r="G99" s="1">
        <v>51.3</v>
      </c>
      <c r="H99" s="4">
        <v>3.4500000000000003E-2</v>
      </c>
      <c r="I99" s="1">
        <v>91</v>
      </c>
      <c r="J99" s="4">
        <v>1.18E-2</v>
      </c>
      <c r="K99" s="4">
        <v>1.72E-3</v>
      </c>
      <c r="L99" s="1">
        <f t="shared" si="1"/>
        <v>29.292364864864869</v>
      </c>
    </row>
    <row r="100" spans="1:12" x14ac:dyDescent="0.15">
      <c r="A100" s="1">
        <v>106</v>
      </c>
      <c r="B100" s="1">
        <v>697.4</v>
      </c>
      <c r="C100" s="1">
        <v>161</v>
      </c>
      <c r="D100" s="1">
        <v>26.3</v>
      </c>
      <c r="E100" s="1">
        <v>26.7</v>
      </c>
      <c r="F100" s="4">
        <v>1.78</v>
      </c>
      <c r="G100" s="1">
        <v>51.3</v>
      </c>
      <c r="H100" s="4">
        <v>3.4700000000000002E-2</v>
      </c>
      <c r="I100" s="1">
        <v>91.4</v>
      </c>
      <c r="J100" s="4">
        <v>1.18E-2</v>
      </c>
      <c r="K100" s="4">
        <v>1.74E-3</v>
      </c>
      <c r="L100" s="1">
        <f t="shared" si="1"/>
        <v>29.462175675675681</v>
      </c>
    </row>
    <row r="101" spans="1:12" x14ac:dyDescent="0.15">
      <c r="A101" s="1">
        <v>107</v>
      </c>
      <c r="B101" s="1">
        <v>699.4</v>
      </c>
      <c r="C101" s="1">
        <v>162.30000000000001</v>
      </c>
      <c r="D101" s="1">
        <v>26.3</v>
      </c>
      <c r="E101" s="1">
        <v>26.7</v>
      </c>
      <c r="F101" s="4">
        <v>1.79</v>
      </c>
      <c r="G101" s="1">
        <v>51.3</v>
      </c>
      <c r="H101" s="4">
        <v>3.4799999999999998E-2</v>
      </c>
      <c r="I101" s="1">
        <v>91.7</v>
      </c>
      <c r="J101" s="4">
        <v>1.18E-2</v>
      </c>
      <c r="K101" s="4">
        <v>1.7600000000000001E-3</v>
      </c>
      <c r="L101" s="1">
        <f t="shared" si="1"/>
        <v>29.547081081081085</v>
      </c>
    </row>
    <row r="102" spans="1:12" x14ac:dyDescent="0.15">
      <c r="A102" s="1">
        <v>108</v>
      </c>
      <c r="B102" s="1">
        <v>700.7</v>
      </c>
      <c r="C102" s="1">
        <v>163.4</v>
      </c>
      <c r="D102" s="1">
        <v>26.3</v>
      </c>
      <c r="E102" s="1">
        <v>26.7</v>
      </c>
      <c r="F102" s="4">
        <v>1.79</v>
      </c>
      <c r="G102" s="1">
        <v>51.3</v>
      </c>
      <c r="H102" s="4">
        <v>3.49E-2</v>
      </c>
      <c r="I102" s="1">
        <v>92.1</v>
      </c>
      <c r="J102" s="4">
        <v>1.1900000000000001E-2</v>
      </c>
      <c r="K102" s="4">
        <v>1.7700000000000001E-3</v>
      </c>
      <c r="L102" s="1">
        <f t="shared" si="1"/>
        <v>29.63198648648649</v>
      </c>
    </row>
    <row r="103" spans="1:12" x14ac:dyDescent="0.15">
      <c r="A103" s="1">
        <v>109</v>
      </c>
      <c r="B103" s="1">
        <v>702.3</v>
      </c>
      <c r="C103" s="1">
        <v>164.4</v>
      </c>
      <c r="D103" s="1">
        <v>26.3</v>
      </c>
      <c r="E103" s="1">
        <v>26.7</v>
      </c>
      <c r="F103" s="4">
        <v>1.8</v>
      </c>
      <c r="G103" s="1">
        <v>51.3</v>
      </c>
      <c r="H103" s="4">
        <v>3.5099999999999999E-2</v>
      </c>
      <c r="I103" s="1">
        <v>92.4</v>
      </c>
      <c r="J103" s="4">
        <v>1.1900000000000001E-2</v>
      </c>
      <c r="K103" s="4">
        <v>1.7899999999999999E-3</v>
      </c>
      <c r="L103" s="1">
        <f t="shared" si="1"/>
        <v>29.801797297297306</v>
      </c>
    </row>
    <row r="104" spans="1:12" x14ac:dyDescent="0.15">
      <c r="A104" s="1">
        <v>110</v>
      </c>
      <c r="B104" s="1">
        <v>703.8</v>
      </c>
      <c r="C104" s="1">
        <v>165.7</v>
      </c>
      <c r="D104" s="1">
        <v>26.3</v>
      </c>
      <c r="E104" s="1">
        <v>26.7</v>
      </c>
      <c r="F104" s="4">
        <v>1.81</v>
      </c>
      <c r="G104" s="1">
        <v>51.3</v>
      </c>
      <c r="H104" s="4">
        <v>3.5200000000000002E-2</v>
      </c>
      <c r="I104" s="1">
        <v>92.7</v>
      </c>
      <c r="J104" s="4">
        <v>1.1900000000000001E-2</v>
      </c>
      <c r="K104" s="4">
        <v>1.81E-3</v>
      </c>
      <c r="L104" s="1">
        <f t="shared" si="1"/>
        <v>29.88670270270271</v>
      </c>
    </row>
    <row r="105" spans="1:12" x14ac:dyDescent="0.15">
      <c r="A105" s="1">
        <v>111</v>
      </c>
      <c r="B105" s="1">
        <v>705.3</v>
      </c>
      <c r="C105" s="1">
        <v>166.9</v>
      </c>
      <c r="D105" s="1">
        <v>26.3</v>
      </c>
      <c r="E105" s="1">
        <v>26.7</v>
      </c>
      <c r="F105" s="4">
        <v>1.81</v>
      </c>
      <c r="G105" s="1">
        <v>51.3</v>
      </c>
      <c r="H105" s="4">
        <v>3.5299999999999998E-2</v>
      </c>
      <c r="I105" s="1">
        <v>93</v>
      </c>
      <c r="J105" s="4">
        <v>1.2E-2</v>
      </c>
      <c r="K105" s="4">
        <v>1.82E-3</v>
      </c>
      <c r="L105" s="1">
        <f t="shared" si="1"/>
        <v>29.971608108108114</v>
      </c>
    </row>
    <row r="106" spans="1:12" x14ac:dyDescent="0.15">
      <c r="A106" s="1">
        <v>112</v>
      </c>
      <c r="B106" s="1">
        <v>706.6</v>
      </c>
      <c r="C106" s="1">
        <v>168.2</v>
      </c>
      <c r="D106" s="1">
        <v>26.3</v>
      </c>
      <c r="E106" s="1">
        <v>26.7</v>
      </c>
      <c r="F106" s="4">
        <v>1.82</v>
      </c>
      <c r="G106" s="1">
        <v>51.3</v>
      </c>
      <c r="H106" s="4">
        <v>3.5400000000000001E-2</v>
      </c>
      <c r="I106" s="1">
        <v>93.3</v>
      </c>
      <c r="J106" s="4">
        <v>1.2E-2</v>
      </c>
      <c r="K106" s="4">
        <v>1.8500000000000001E-3</v>
      </c>
      <c r="L106" s="1">
        <f t="shared" si="1"/>
        <v>30.056513513513515</v>
      </c>
    </row>
    <row r="107" spans="1:12" x14ac:dyDescent="0.15">
      <c r="A107" s="1">
        <v>113</v>
      </c>
      <c r="B107" s="1">
        <v>707.9</v>
      </c>
      <c r="C107" s="1">
        <v>169.4</v>
      </c>
      <c r="D107" s="1">
        <v>26.3</v>
      </c>
      <c r="E107" s="1">
        <v>26.7</v>
      </c>
      <c r="F107" s="4">
        <v>1.82</v>
      </c>
      <c r="G107" s="1">
        <v>51.3</v>
      </c>
      <c r="H107" s="4">
        <v>3.5499999999999997E-2</v>
      </c>
      <c r="I107" s="1">
        <v>93.5</v>
      </c>
      <c r="J107" s="4">
        <v>1.2E-2</v>
      </c>
      <c r="K107" s="4">
        <v>1.8600000000000001E-3</v>
      </c>
      <c r="L107" s="1">
        <f t="shared" si="1"/>
        <v>30.141418918918927</v>
      </c>
    </row>
    <row r="108" spans="1:12" x14ac:dyDescent="0.15">
      <c r="A108" s="1">
        <v>114</v>
      </c>
      <c r="B108" s="1">
        <v>709.1</v>
      </c>
      <c r="C108" s="1">
        <v>170.7</v>
      </c>
      <c r="D108" s="1">
        <v>26.3</v>
      </c>
      <c r="E108" s="1">
        <v>26.7</v>
      </c>
      <c r="F108" s="4">
        <v>1.83</v>
      </c>
      <c r="G108" s="1">
        <v>51.3</v>
      </c>
      <c r="H108" s="4">
        <v>3.56E-2</v>
      </c>
      <c r="I108" s="1">
        <v>93.8</v>
      </c>
      <c r="J108" s="4">
        <v>1.2E-2</v>
      </c>
      <c r="K108" s="4">
        <v>1.8799999999999999E-3</v>
      </c>
      <c r="L108" s="1">
        <f t="shared" si="1"/>
        <v>30.226324324324331</v>
      </c>
    </row>
    <row r="109" spans="1:12" x14ac:dyDescent="0.15">
      <c r="A109" s="1">
        <v>115</v>
      </c>
      <c r="B109" s="1">
        <v>710</v>
      </c>
      <c r="C109" s="1">
        <v>171.8</v>
      </c>
      <c r="D109" s="1">
        <v>26.3</v>
      </c>
      <c r="E109" s="1">
        <v>26.7</v>
      </c>
      <c r="F109" s="4">
        <v>1.83</v>
      </c>
      <c r="G109" s="1">
        <v>51.3</v>
      </c>
      <c r="H109" s="4">
        <v>3.5700000000000003E-2</v>
      </c>
      <c r="I109" s="1">
        <v>94.1</v>
      </c>
      <c r="J109" s="4">
        <v>1.21E-2</v>
      </c>
      <c r="K109" s="4">
        <v>1.9E-3</v>
      </c>
      <c r="L109" s="1">
        <f t="shared" si="1"/>
        <v>30.311229729729735</v>
      </c>
    </row>
    <row r="110" spans="1:12" x14ac:dyDescent="0.15">
      <c r="A110" s="1">
        <v>116</v>
      </c>
      <c r="B110" s="1">
        <v>710.9</v>
      </c>
      <c r="C110" s="1">
        <v>172.9</v>
      </c>
      <c r="D110" s="1">
        <v>26.3</v>
      </c>
      <c r="E110" s="1">
        <v>26.7</v>
      </c>
      <c r="F110" s="4">
        <v>1.84</v>
      </c>
      <c r="G110" s="1">
        <v>51.3</v>
      </c>
      <c r="H110" s="4">
        <v>3.5799999999999998E-2</v>
      </c>
      <c r="I110" s="1">
        <v>94.3</v>
      </c>
      <c r="J110" s="4">
        <v>1.21E-2</v>
      </c>
      <c r="K110" s="4">
        <v>1.92E-3</v>
      </c>
      <c r="L110" s="1">
        <f t="shared" si="1"/>
        <v>30.39613513513514</v>
      </c>
    </row>
    <row r="111" spans="1:12" x14ac:dyDescent="0.15">
      <c r="A111" s="1">
        <v>117</v>
      </c>
      <c r="B111" s="1">
        <v>711.8</v>
      </c>
      <c r="C111" s="1">
        <v>174</v>
      </c>
      <c r="D111" s="1">
        <v>26.3</v>
      </c>
      <c r="E111" s="1">
        <v>26.7</v>
      </c>
      <c r="F111" s="4">
        <v>1.84</v>
      </c>
      <c r="G111" s="1">
        <v>51.3</v>
      </c>
      <c r="H111" s="4">
        <v>3.5900000000000001E-2</v>
      </c>
      <c r="I111" s="1">
        <v>94.5</v>
      </c>
      <c r="J111" s="4">
        <v>1.21E-2</v>
      </c>
      <c r="K111" s="4">
        <v>1.9300000000000001E-3</v>
      </c>
      <c r="L111" s="1">
        <f t="shared" si="1"/>
        <v>30.481040540540544</v>
      </c>
    </row>
    <row r="112" spans="1:12" x14ac:dyDescent="0.15">
      <c r="A112" s="1">
        <v>118</v>
      </c>
      <c r="B112" s="1">
        <v>712.6</v>
      </c>
      <c r="C112" s="1">
        <v>175.2</v>
      </c>
      <c r="D112" s="1">
        <v>26.3</v>
      </c>
      <c r="E112" s="1">
        <v>26.7</v>
      </c>
      <c r="F112" s="4">
        <v>1.85</v>
      </c>
      <c r="G112" s="1">
        <v>51.3</v>
      </c>
      <c r="H112" s="4">
        <v>3.5999999999999997E-2</v>
      </c>
      <c r="I112" s="1">
        <v>94.8</v>
      </c>
      <c r="J112" s="4">
        <v>1.21E-2</v>
      </c>
      <c r="K112" s="4">
        <v>1.9499999999999999E-3</v>
      </c>
      <c r="L112" s="1">
        <f t="shared" si="1"/>
        <v>30.565945945945952</v>
      </c>
    </row>
    <row r="113" spans="1:12" x14ac:dyDescent="0.15">
      <c r="A113" s="1">
        <v>119</v>
      </c>
      <c r="B113" s="1">
        <v>713.6</v>
      </c>
      <c r="C113" s="1">
        <v>176.2</v>
      </c>
      <c r="D113" s="1">
        <v>26.3</v>
      </c>
      <c r="E113" s="1">
        <v>26.7</v>
      </c>
      <c r="F113" s="4">
        <v>1.85</v>
      </c>
      <c r="G113" s="1">
        <v>51.3</v>
      </c>
      <c r="H113" s="4">
        <v>3.5999999999999997E-2</v>
      </c>
      <c r="I113" s="1">
        <v>95</v>
      </c>
      <c r="J113" s="4">
        <v>1.21E-2</v>
      </c>
      <c r="K113" s="4">
        <v>1.97E-3</v>
      </c>
      <c r="L113" s="1">
        <f t="shared" si="1"/>
        <v>30.565945945945952</v>
      </c>
    </row>
    <row r="114" spans="1:12" x14ac:dyDescent="0.15">
      <c r="A114" s="1">
        <v>120</v>
      </c>
      <c r="B114" s="1">
        <v>714.5</v>
      </c>
      <c r="C114" s="1">
        <v>177.2</v>
      </c>
      <c r="D114" s="1">
        <v>26.3</v>
      </c>
      <c r="E114" s="1">
        <v>26.7</v>
      </c>
      <c r="F114" s="4">
        <v>1.85</v>
      </c>
      <c r="G114" s="1">
        <v>51.3</v>
      </c>
      <c r="H114" s="4">
        <v>3.61E-2</v>
      </c>
      <c r="I114" s="1">
        <v>95.2</v>
      </c>
      <c r="J114" s="4">
        <v>1.2200000000000001E-2</v>
      </c>
      <c r="K114" s="4">
        <v>1.98E-3</v>
      </c>
      <c r="L114" s="1">
        <f t="shared" si="1"/>
        <v>30.650851351351356</v>
      </c>
    </row>
    <row r="115" spans="1:12" x14ac:dyDescent="0.15">
      <c r="A115" s="1">
        <v>121</v>
      </c>
      <c r="B115" s="1">
        <v>715.2</v>
      </c>
      <c r="C115" s="1">
        <v>178.2</v>
      </c>
      <c r="D115" s="1">
        <v>26.3</v>
      </c>
      <c r="E115" s="1">
        <v>26.7</v>
      </c>
      <c r="F115" s="4">
        <v>1.86</v>
      </c>
      <c r="G115" s="1">
        <v>51.3</v>
      </c>
      <c r="H115" s="4">
        <v>3.6200000000000003E-2</v>
      </c>
      <c r="I115" s="1">
        <v>95.4</v>
      </c>
      <c r="J115" s="4">
        <v>1.2200000000000001E-2</v>
      </c>
      <c r="K115" s="4">
        <v>2E-3</v>
      </c>
      <c r="L115" s="1">
        <f t="shared" si="1"/>
        <v>30.735756756756761</v>
      </c>
    </row>
    <row r="116" spans="1:12" x14ac:dyDescent="0.15">
      <c r="A116" s="1">
        <v>122</v>
      </c>
      <c r="B116" s="1">
        <v>716.1</v>
      </c>
      <c r="C116" s="1">
        <v>179.1</v>
      </c>
      <c r="D116" s="1">
        <v>26.3</v>
      </c>
      <c r="E116" s="1">
        <v>26.7</v>
      </c>
      <c r="F116" s="4">
        <v>1.86</v>
      </c>
      <c r="G116" s="1">
        <v>51.3</v>
      </c>
      <c r="H116" s="4">
        <v>3.6200000000000003E-2</v>
      </c>
      <c r="I116" s="1">
        <v>95.5</v>
      </c>
      <c r="J116" s="4">
        <v>1.2200000000000001E-2</v>
      </c>
      <c r="K116" s="4">
        <v>2.0100000000000001E-3</v>
      </c>
      <c r="L116" s="1">
        <f t="shared" si="1"/>
        <v>30.735756756756761</v>
      </c>
    </row>
    <row r="117" spans="1:12" x14ac:dyDescent="0.15">
      <c r="A117" s="1">
        <v>123</v>
      </c>
      <c r="B117" s="1">
        <v>716.9</v>
      </c>
      <c r="C117" s="1">
        <v>180</v>
      </c>
      <c r="D117" s="1">
        <v>26.3</v>
      </c>
      <c r="E117" s="1">
        <v>26.7</v>
      </c>
      <c r="F117" s="4">
        <v>1.86</v>
      </c>
      <c r="G117" s="1">
        <v>51.3</v>
      </c>
      <c r="H117" s="4">
        <v>3.6299999999999999E-2</v>
      </c>
      <c r="I117" s="1">
        <v>95.7</v>
      </c>
      <c r="J117" s="4">
        <v>1.2200000000000001E-2</v>
      </c>
      <c r="K117" s="4">
        <v>2.0200000000000001E-3</v>
      </c>
      <c r="L117" s="1">
        <f t="shared" si="1"/>
        <v>30.820662162162165</v>
      </c>
    </row>
    <row r="118" spans="1:12" x14ac:dyDescent="0.15">
      <c r="A118" s="1">
        <v>124</v>
      </c>
      <c r="B118" s="1">
        <v>717.5</v>
      </c>
      <c r="C118" s="1">
        <v>181</v>
      </c>
      <c r="D118" s="1">
        <v>26.3</v>
      </c>
      <c r="E118" s="1">
        <v>26.7</v>
      </c>
      <c r="F118" s="4">
        <v>1.87</v>
      </c>
      <c r="G118" s="1">
        <v>51.3</v>
      </c>
      <c r="H118" s="4">
        <v>3.6400000000000002E-2</v>
      </c>
      <c r="I118" s="1">
        <v>95.9</v>
      </c>
      <c r="J118" s="4">
        <v>1.2200000000000001E-2</v>
      </c>
      <c r="K118" s="4">
        <v>2.0400000000000001E-3</v>
      </c>
      <c r="L118" s="1">
        <f t="shared" si="1"/>
        <v>30.905567567567569</v>
      </c>
    </row>
    <row r="119" spans="1:12" x14ac:dyDescent="0.15">
      <c r="A119" s="1">
        <v>124.5</v>
      </c>
      <c r="B119" s="1">
        <v>717.9</v>
      </c>
      <c r="C119" s="1">
        <v>181.5</v>
      </c>
      <c r="D119" s="1">
        <v>26.3</v>
      </c>
      <c r="E119" s="1">
        <v>26.7</v>
      </c>
      <c r="F119" s="4">
        <v>1.87</v>
      </c>
      <c r="G119" s="1">
        <v>51.3</v>
      </c>
      <c r="H119" s="4">
        <v>3.6400000000000002E-2</v>
      </c>
      <c r="I119" s="1">
        <v>96</v>
      </c>
      <c r="J119" s="4">
        <v>1.2200000000000001E-2</v>
      </c>
      <c r="K119" s="4">
        <v>2.0500000000000002E-3</v>
      </c>
      <c r="L119" s="1">
        <f t="shared" si="1"/>
        <v>30.905567567567569</v>
      </c>
    </row>
    <row r="120" spans="1:12" x14ac:dyDescent="0.15">
      <c r="A120" s="1">
        <v>125</v>
      </c>
      <c r="B120" s="1">
        <v>718.2</v>
      </c>
      <c r="C120" s="1">
        <v>182</v>
      </c>
      <c r="D120" s="1">
        <v>26.3</v>
      </c>
      <c r="E120" s="1">
        <v>26.7</v>
      </c>
      <c r="F120" s="4">
        <v>1.87</v>
      </c>
      <c r="G120" s="1">
        <v>51.3</v>
      </c>
      <c r="H120" s="4">
        <v>3.6400000000000002E-2</v>
      </c>
      <c r="I120" s="1">
        <v>96.1</v>
      </c>
      <c r="J120" s="4">
        <v>1.2200000000000001E-2</v>
      </c>
      <c r="K120" s="4">
        <v>2.0600000000000002E-3</v>
      </c>
      <c r="L120" s="1">
        <f t="shared" si="1"/>
        <v>30.905567567567569</v>
      </c>
    </row>
    <row r="121" spans="1:12" x14ac:dyDescent="0.15">
      <c r="A121" s="1">
        <v>125.5</v>
      </c>
      <c r="B121" s="1">
        <v>718.6</v>
      </c>
      <c r="C121" s="1">
        <v>182.5</v>
      </c>
      <c r="D121" s="1">
        <v>26.3</v>
      </c>
      <c r="E121" s="1">
        <v>26.7</v>
      </c>
      <c r="F121" s="4">
        <v>1.87</v>
      </c>
      <c r="G121" s="1">
        <v>51.3</v>
      </c>
      <c r="H121" s="4">
        <v>3.6499999999999998E-2</v>
      </c>
      <c r="I121" s="1">
        <v>96.1</v>
      </c>
      <c r="J121" s="4">
        <v>1.2200000000000001E-2</v>
      </c>
      <c r="K121" s="4">
        <v>2.0600000000000002E-3</v>
      </c>
      <c r="L121" s="1">
        <f t="shared" si="1"/>
        <v>30.990472972972981</v>
      </c>
    </row>
    <row r="122" spans="1:12" x14ac:dyDescent="0.15">
      <c r="A122" s="1">
        <v>126</v>
      </c>
      <c r="B122" s="1">
        <v>718.9</v>
      </c>
      <c r="C122" s="1">
        <v>182.9</v>
      </c>
      <c r="D122" s="1">
        <v>26.3</v>
      </c>
      <c r="E122" s="1">
        <v>26.7</v>
      </c>
      <c r="F122" s="4">
        <v>1.87</v>
      </c>
      <c r="G122" s="1">
        <v>51.3</v>
      </c>
      <c r="H122" s="4">
        <v>3.6499999999999998E-2</v>
      </c>
      <c r="I122" s="1">
        <v>96.2</v>
      </c>
      <c r="J122" s="4">
        <v>1.2200000000000001E-2</v>
      </c>
      <c r="K122" s="4">
        <v>2.0699999999999998E-3</v>
      </c>
      <c r="L122" s="1">
        <f t="shared" si="1"/>
        <v>30.990472972972981</v>
      </c>
    </row>
    <row r="123" spans="1:12" x14ac:dyDescent="0.15">
      <c r="A123" s="1">
        <v>126.5</v>
      </c>
      <c r="B123" s="1">
        <v>719.2</v>
      </c>
      <c r="C123" s="1">
        <v>183.3</v>
      </c>
      <c r="D123" s="1">
        <v>26.3</v>
      </c>
      <c r="E123" s="1">
        <v>26.7</v>
      </c>
      <c r="F123" s="4">
        <v>1.88</v>
      </c>
      <c r="G123" s="1">
        <v>51.3</v>
      </c>
      <c r="H123" s="4">
        <v>3.6499999999999998E-2</v>
      </c>
      <c r="I123" s="1">
        <v>96.3</v>
      </c>
      <c r="J123" s="4">
        <v>1.23E-2</v>
      </c>
      <c r="K123" s="4">
        <v>2.0799999999999998E-3</v>
      </c>
      <c r="L123" s="1">
        <f t="shared" si="1"/>
        <v>30.990472972972981</v>
      </c>
    </row>
    <row r="124" spans="1:12" x14ac:dyDescent="0.15">
      <c r="A124" s="1">
        <v>127</v>
      </c>
      <c r="B124" s="1">
        <v>719.3</v>
      </c>
      <c r="C124" s="1">
        <v>183.8</v>
      </c>
      <c r="D124" s="1">
        <v>26.3</v>
      </c>
      <c r="E124" s="1">
        <v>26.7</v>
      </c>
      <c r="F124" s="4">
        <v>1.88</v>
      </c>
      <c r="G124" s="1">
        <v>51.3</v>
      </c>
      <c r="H124" s="4">
        <v>3.6600000000000001E-2</v>
      </c>
      <c r="I124" s="1">
        <v>96.4</v>
      </c>
      <c r="J124" s="4">
        <v>1.23E-2</v>
      </c>
      <c r="K124" s="4">
        <v>2.0799999999999998E-3</v>
      </c>
      <c r="L124" s="1">
        <f t="shared" si="1"/>
        <v>31.075378378378385</v>
      </c>
    </row>
    <row r="125" spans="1:12" x14ac:dyDescent="0.15">
      <c r="A125" s="1">
        <v>127.5</v>
      </c>
      <c r="B125" s="1">
        <v>719.6</v>
      </c>
      <c r="C125" s="1">
        <v>184.3</v>
      </c>
      <c r="D125" s="1">
        <v>26.3</v>
      </c>
      <c r="E125" s="1">
        <v>26.7</v>
      </c>
      <c r="F125" s="4">
        <v>1.88</v>
      </c>
      <c r="G125" s="1">
        <v>51.3</v>
      </c>
      <c r="H125" s="4">
        <v>3.6600000000000001E-2</v>
      </c>
      <c r="I125" s="1">
        <v>96.4</v>
      </c>
      <c r="J125" s="4">
        <v>1.23E-2</v>
      </c>
      <c r="K125" s="4">
        <v>2.0899999999999998E-3</v>
      </c>
      <c r="L125" s="1">
        <f t="shared" si="1"/>
        <v>31.075378378378385</v>
      </c>
    </row>
    <row r="126" spans="1:12" x14ac:dyDescent="0.15">
      <c r="A126" s="1">
        <v>128</v>
      </c>
      <c r="B126" s="1">
        <v>719.9</v>
      </c>
      <c r="C126" s="1">
        <v>184.6</v>
      </c>
      <c r="D126" s="1">
        <v>26.3</v>
      </c>
      <c r="E126" s="1">
        <v>26.7</v>
      </c>
      <c r="F126" s="4">
        <v>1.88</v>
      </c>
      <c r="G126" s="1">
        <v>51.3</v>
      </c>
      <c r="H126" s="4">
        <v>3.6600000000000001E-2</v>
      </c>
      <c r="I126" s="1">
        <v>96.5</v>
      </c>
      <c r="J126" s="4">
        <v>1.23E-2</v>
      </c>
      <c r="K126" s="4">
        <v>2.0999999999999999E-3</v>
      </c>
      <c r="L126" s="1">
        <f t="shared" si="1"/>
        <v>31.075378378378385</v>
      </c>
    </row>
    <row r="127" spans="1:12" x14ac:dyDescent="0.15">
      <c r="A127" s="1">
        <v>128.5</v>
      </c>
      <c r="B127" s="1">
        <v>720.2</v>
      </c>
      <c r="C127" s="1">
        <v>185.1</v>
      </c>
      <c r="D127" s="1">
        <v>26.3</v>
      </c>
      <c r="E127" s="1">
        <v>26.7</v>
      </c>
      <c r="F127" s="4">
        <v>1.88</v>
      </c>
      <c r="G127" s="1">
        <v>51.3</v>
      </c>
      <c r="H127" s="4">
        <v>3.6600000000000001E-2</v>
      </c>
      <c r="I127" s="1">
        <v>96.6</v>
      </c>
      <c r="J127" s="4">
        <v>1.23E-2</v>
      </c>
      <c r="K127" s="4">
        <v>2.0999999999999999E-3</v>
      </c>
      <c r="L127" s="1">
        <f t="shared" si="1"/>
        <v>31.075378378378385</v>
      </c>
    </row>
    <row r="128" spans="1:12" x14ac:dyDescent="0.15">
      <c r="A128" s="1">
        <v>129</v>
      </c>
      <c r="B128" s="1">
        <v>720.5</v>
      </c>
      <c r="C128" s="1">
        <v>185.5</v>
      </c>
      <c r="D128" s="1">
        <v>26.3</v>
      </c>
      <c r="E128" s="1">
        <v>26.7</v>
      </c>
      <c r="F128" s="4">
        <v>1.88</v>
      </c>
      <c r="G128" s="1">
        <v>51.3</v>
      </c>
      <c r="H128" s="4">
        <v>3.6700000000000003E-2</v>
      </c>
      <c r="I128" s="1">
        <v>96.6</v>
      </c>
      <c r="J128" s="4">
        <v>1.23E-2</v>
      </c>
      <c r="K128" s="4">
        <v>2.1099999999999999E-3</v>
      </c>
      <c r="L128" s="1">
        <f t="shared" si="1"/>
        <v>31.16028378378379</v>
      </c>
    </row>
    <row r="129" spans="1:12" x14ac:dyDescent="0.15">
      <c r="A129" s="1">
        <v>129.5</v>
      </c>
      <c r="B129" s="1">
        <v>720.7</v>
      </c>
      <c r="C129" s="1">
        <v>185.9</v>
      </c>
      <c r="D129" s="1">
        <v>26.3</v>
      </c>
      <c r="E129" s="1">
        <v>26.7</v>
      </c>
      <c r="F129" s="4">
        <v>1.88</v>
      </c>
      <c r="G129" s="1">
        <v>51.3</v>
      </c>
      <c r="H129" s="4">
        <v>3.6700000000000003E-2</v>
      </c>
      <c r="I129" s="1">
        <v>96.7</v>
      </c>
      <c r="J129" s="4">
        <v>1.23E-2</v>
      </c>
      <c r="K129" s="4">
        <v>2.1199999999999999E-3</v>
      </c>
      <c r="L129" s="1">
        <f t="shared" si="1"/>
        <v>31.16028378378379</v>
      </c>
    </row>
    <row r="130" spans="1:12" x14ac:dyDescent="0.15">
      <c r="A130" s="1">
        <v>130</v>
      </c>
      <c r="B130" s="1">
        <v>720.9</v>
      </c>
      <c r="C130" s="1">
        <v>186.3</v>
      </c>
      <c r="D130" s="1">
        <v>26.3</v>
      </c>
      <c r="E130" s="1">
        <v>26.7</v>
      </c>
      <c r="F130" s="4">
        <v>1.89</v>
      </c>
      <c r="G130" s="1">
        <v>51.3</v>
      </c>
      <c r="H130" s="4">
        <v>3.6700000000000003E-2</v>
      </c>
      <c r="I130" s="1">
        <v>96.8</v>
      </c>
      <c r="J130" s="4">
        <v>1.23E-2</v>
      </c>
      <c r="K130" s="4">
        <v>2.1199999999999999E-3</v>
      </c>
      <c r="L130" s="1">
        <f t="shared" si="1"/>
        <v>31.16028378378379</v>
      </c>
    </row>
    <row r="131" spans="1:12" x14ac:dyDescent="0.15">
      <c r="A131" s="1">
        <v>130.5</v>
      </c>
      <c r="B131" s="1">
        <v>721.1</v>
      </c>
      <c r="C131" s="1">
        <v>186.7</v>
      </c>
      <c r="D131" s="1">
        <v>26.3</v>
      </c>
      <c r="E131" s="1">
        <v>26.7</v>
      </c>
      <c r="F131" s="4">
        <v>1.89</v>
      </c>
      <c r="G131" s="1">
        <v>51.3</v>
      </c>
      <c r="H131" s="4">
        <v>3.6700000000000003E-2</v>
      </c>
      <c r="I131" s="1">
        <v>96.9</v>
      </c>
      <c r="J131" s="4">
        <v>1.23E-2</v>
      </c>
      <c r="K131" s="4">
        <v>2.1299999999999999E-3</v>
      </c>
      <c r="L131" s="1">
        <f t="shared" si="1"/>
        <v>31.16028378378379</v>
      </c>
    </row>
    <row r="132" spans="1:12" x14ac:dyDescent="0.15">
      <c r="A132" s="1">
        <v>131</v>
      </c>
      <c r="B132" s="1">
        <v>721.3</v>
      </c>
      <c r="C132" s="1">
        <v>187.1</v>
      </c>
      <c r="D132" s="1">
        <v>26.3</v>
      </c>
      <c r="E132" s="1">
        <v>26.7</v>
      </c>
      <c r="F132" s="4">
        <v>1.89</v>
      </c>
      <c r="G132" s="1">
        <v>51.3</v>
      </c>
      <c r="H132" s="4">
        <v>3.6799999999999999E-2</v>
      </c>
      <c r="I132" s="1">
        <v>96.9</v>
      </c>
      <c r="J132" s="4">
        <v>1.23E-2</v>
      </c>
      <c r="K132" s="4">
        <v>2.1299999999999999E-3</v>
      </c>
      <c r="L132" s="1">
        <f t="shared" si="1"/>
        <v>31.245189189189194</v>
      </c>
    </row>
    <row r="133" spans="1:12" x14ac:dyDescent="0.15">
      <c r="A133" s="1">
        <v>131.5</v>
      </c>
      <c r="B133" s="1">
        <v>721.7</v>
      </c>
      <c r="C133" s="1">
        <v>187.5</v>
      </c>
      <c r="D133" s="1">
        <v>26.3</v>
      </c>
      <c r="E133" s="1">
        <v>26.7</v>
      </c>
      <c r="F133" s="4">
        <v>1.89</v>
      </c>
      <c r="G133" s="1">
        <v>51.3</v>
      </c>
      <c r="H133" s="4">
        <v>3.6799999999999999E-2</v>
      </c>
      <c r="I133" s="1">
        <v>97</v>
      </c>
      <c r="J133" s="4">
        <v>1.23E-2</v>
      </c>
      <c r="K133" s="4">
        <v>2.14E-3</v>
      </c>
      <c r="L133" s="1">
        <f t="shared" ref="L133:L196" si="2">H133*1000000*(3.1415*0.1*0.1)/37</f>
        <v>31.245189189189194</v>
      </c>
    </row>
    <row r="134" spans="1:12" x14ac:dyDescent="0.15">
      <c r="A134" s="1">
        <v>132</v>
      </c>
      <c r="B134" s="1">
        <v>721.8</v>
      </c>
      <c r="C134" s="1">
        <v>187.9</v>
      </c>
      <c r="D134" s="1">
        <v>26.3</v>
      </c>
      <c r="E134" s="1">
        <v>26.7</v>
      </c>
      <c r="F134" s="4">
        <v>1.89</v>
      </c>
      <c r="G134" s="1">
        <v>51.3</v>
      </c>
      <c r="H134" s="4">
        <v>3.6799999999999999E-2</v>
      </c>
      <c r="I134" s="1">
        <v>97</v>
      </c>
      <c r="J134" s="4">
        <v>1.23E-2</v>
      </c>
      <c r="K134" s="4">
        <v>2.15E-3</v>
      </c>
      <c r="L134" s="1">
        <f t="shared" si="2"/>
        <v>31.245189189189194</v>
      </c>
    </row>
    <row r="135" spans="1:12" x14ac:dyDescent="0.15">
      <c r="A135" s="1">
        <v>132.5</v>
      </c>
      <c r="B135" s="1">
        <v>722.1</v>
      </c>
      <c r="C135" s="1">
        <v>188.3</v>
      </c>
      <c r="D135" s="1">
        <v>26.3</v>
      </c>
      <c r="E135" s="1">
        <v>26.7</v>
      </c>
      <c r="F135" s="4">
        <v>1.89</v>
      </c>
      <c r="G135" s="1">
        <v>51.3</v>
      </c>
      <c r="H135" s="4">
        <v>3.6799999999999999E-2</v>
      </c>
      <c r="I135" s="1">
        <v>97.1</v>
      </c>
      <c r="J135" s="4">
        <v>1.23E-2</v>
      </c>
      <c r="K135" s="4">
        <v>2.15E-3</v>
      </c>
      <c r="L135" s="1">
        <f t="shared" si="2"/>
        <v>31.245189189189194</v>
      </c>
    </row>
    <row r="136" spans="1:12" x14ac:dyDescent="0.15">
      <c r="A136" s="1">
        <v>133</v>
      </c>
      <c r="B136" s="1">
        <v>722.3</v>
      </c>
      <c r="C136" s="1">
        <v>188.7</v>
      </c>
      <c r="D136" s="1">
        <v>26.3</v>
      </c>
      <c r="E136" s="1">
        <v>26.7</v>
      </c>
      <c r="F136" s="4">
        <v>1.89</v>
      </c>
      <c r="G136" s="1">
        <v>51.3</v>
      </c>
      <c r="H136" s="4">
        <v>3.6900000000000002E-2</v>
      </c>
      <c r="I136" s="1">
        <v>97.2</v>
      </c>
      <c r="J136" s="4">
        <v>1.23E-2</v>
      </c>
      <c r="K136" s="4">
        <v>2.16E-3</v>
      </c>
      <c r="L136" s="1">
        <f t="shared" si="2"/>
        <v>31.330094594594602</v>
      </c>
    </row>
    <row r="137" spans="1:12" x14ac:dyDescent="0.15">
      <c r="A137" s="1">
        <v>133.5</v>
      </c>
      <c r="B137" s="1">
        <v>722.5</v>
      </c>
      <c r="C137" s="1">
        <v>189</v>
      </c>
      <c r="D137" s="1">
        <v>26.3</v>
      </c>
      <c r="E137" s="1">
        <v>26.7</v>
      </c>
      <c r="F137" s="4">
        <v>1.89</v>
      </c>
      <c r="G137" s="1">
        <v>51.3</v>
      </c>
      <c r="H137" s="4">
        <v>3.6900000000000002E-2</v>
      </c>
      <c r="I137" s="1">
        <v>97.2</v>
      </c>
      <c r="J137" s="4">
        <v>1.23E-2</v>
      </c>
      <c r="K137" s="4">
        <v>2.16E-3</v>
      </c>
      <c r="L137" s="1">
        <f t="shared" si="2"/>
        <v>31.330094594594602</v>
      </c>
    </row>
    <row r="138" spans="1:12" x14ac:dyDescent="0.15">
      <c r="A138" s="1">
        <v>134</v>
      </c>
      <c r="B138" s="1">
        <v>722.8</v>
      </c>
      <c r="C138" s="1">
        <v>189.4</v>
      </c>
      <c r="D138" s="1">
        <v>26.3</v>
      </c>
      <c r="E138" s="1">
        <v>26.7</v>
      </c>
      <c r="F138" s="4">
        <v>1.89</v>
      </c>
      <c r="G138" s="1">
        <v>51.3</v>
      </c>
      <c r="H138" s="4">
        <v>3.6900000000000002E-2</v>
      </c>
      <c r="I138" s="1">
        <v>97.3</v>
      </c>
      <c r="J138" s="4">
        <v>1.23E-2</v>
      </c>
      <c r="K138" s="4">
        <v>2.1700000000000001E-3</v>
      </c>
      <c r="L138" s="1">
        <f t="shared" si="2"/>
        <v>31.330094594594602</v>
      </c>
    </row>
    <row r="139" spans="1:12" x14ac:dyDescent="0.15">
      <c r="A139" s="1">
        <v>134.5</v>
      </c>
      <c r="B139" s="1">
        <v>723</v>
      </c>
      <c r="C139" s="1">
        <v>189.8</v>
      </c>
      <c r="D139" s="1">
        <v>26.3</v>
      </c>
      <c r="E139" s="1">
        <v>26.7</v>
      </c>
      <c r="F139" s="4">
        <v>1.9</v>
      </c>
      <c r="G139" s="1">
        <v>51.3</v>
      </c>
      <c r="H139" s="4">
        <v>3.6900000000000002E-2</v>
      </c>
      <c r="I139" s="1">
        <v>97.3</v>
      </c>
      <c r="J139" s="4">
        <v>1.23E-2</v>
      </c>
      <c r="K139" s="4">
        <v>2.1800000000000001E-3</v>
      </c>
      <c r="L139" s="1">
        <f t="shared" si="2"/>
        <v>31.330094594594602</v>
      </c>
    </row>
    <row r="140" spans="1:12" x14ac:dyDescent="0.15">
      <c r="A140" s="1">
        <v>135</v>
      </c>
      <c r="B140" s="1">
        <v>723.2</v>
      </c>
      <c r="C140" s="1">
        <v>190.2</v>
      </c>
      <c r="D140" s="1">
        <v>26.3</v>
      </c>
      <c r="E140" s="1">
        <v>26.7</v>
      </c>
      <c r="F140" s="4">
        <v>1.9</v>
      </c>
      <c r="G140" s="1">
        <v>51.3</v>
      </c>
      <c r="H140" s="4">
        <v>3.6900000000000002E-2</v>
      </c>
      <c r="I140" s="1">
        <v>97.4</v>
      </c>
      <c r="J140" s="4">
        <v>1.23E-2</v>
      </c>
      <c r="K140" s="4">
        <v>2.1800000000000001E-3</v>
      </c>
      <c r="L140" s="1">
        <f t="shared" si="2"/>
        <v>31.330094594594602</v>
      </c>
    </row>
    <row r="141" spans="1:12" x14ac:dyDescent="0.15">
      <c r="A141" s="1">
        <v>135.5</v>
      </c>
      <c r="B141" s="1">
        <v>723.4</v>
      </c>
      <c r="C141" s="1">
        <v>190.5</v>
      </c>
      <c r="D141" s="1">
        <v>26.3</v>
      </c>
      <c r="E141" s="1">
        <v>26.7</v>
      </c>
      <c r="F141" s="4">
        <v>1.9</v>
      </c>
      <c r="G141" s="1">
        <v>51.3</v>
      </c>
      <c r="H141" s="4">
        <v>3.6999999999999998E-2</v>
      </c>
      <c r="I141" s="1">
        <v>97.5</v>
      </c>
      <c r="J141" s="4">
        <v>1.23E-2</v>
      </c>
      <c r="K141" s="4">
        <v>2.1900000000000001E-3</v>
      </c>
      <c r="L141" s="1">
        <f t="shared" si="2"/>
        <v>31.415000000000006</v>
      </c>
    </row>
    <row r="142" spans="1:12" x14ac:dyDescent="0.15">
      <c r="A142" s="1">
        <v>136</v>
      </c>
      <c r="B142" s="1">
        <v>723.6</v>
      </c>
      <c r="C142" s="1">
        <v>190.9</v>
      </c>
      <c r="D142" s="1">
        <v>26.3</v>
      </c>
      <c r="E142" s="1">
        <v>26.7</v>
      </c>
      <c r="F142" s="4">
        <v>1.9</v>
      </c>
      <c r="G142" s="1">
        <v>51.3</v>
      </c>
      <c r="H142" s="4">
        <v>3.6999999999999998E-2</v>
      </c>
      <c r="I142" s="1">
        <v>97.5</v>
      </c>
      <c r="J142" s="4">
        <v>1.23E-2</v>
      </c>
      <c r="K142" s="4">
        <v>2.1900000000000001E-3</v>
      </c>
      <c r="L142" s="1">
        <f t="shared" si="2"/>
        <v>31.415000000000006</v>
      </c>
    </row>
    <row r="143" spans="1:12" x14ac:dyDescent="0.15">
      <c r="A143" s="1">
        <v>136.5</v>
      </c>
      <c r="B143" s="1">
        <v>723.7</v>
      </c>
      <c r="C143" s="1">
        <v>191.3</v>
      </c>
      <c r="D143" s="1">
        <v>26.3</v>
      </c>
      <c r="E143" s="1">
        <v>26.7</v>
      </c>
      <c r="F143" s="4">
        <v>1.9</v>
      </c>
      <c r="G143" s="1">
        <v>51.3</v>
      </c>
      <c r="H143" s="4">
        <v>3.6999999999999998E-2</v>
      </c>
      <c r="I143" s="1">
        <v>97.6</v>
      </c>
      <c r="J143" s="4">
        <v>1.23E-2</v>
      </c>
      <c r="K143" s="4">
        <v>2.2000000000000001E-3</v>
      </c>
      <c r="L143" s="1">
        <f t="shared" si="2"/>
        <v>31.415000000000006</v>
      </c>
    </row>
    <row r="144" spans="1:12" x14ac:dyDescent="0.15">
      <c r="A144" s="1">
        <v>137</v>
      </c>
      <c r="B144" s="1">
        <v>723.9</v>
      </c>
      <c r="C144" s="1">
        <v>191.6</v>
      </c>
      <c r="D144" s="1">
        <v>26.3</v>
      </c>
      <c r="E144" s="1">
        <v>26.7</v>
      </c>
      <c r="F144" s="4">
        <v>1.9</v>
      </c>
      <c r="G144" s="1">
        <v>51.3</v>
      </c>
      <c r="H144" s="4">
        <v>3.6999999999999998E-2</v>
      </c>
      <c r="I144" s="1">
        <v>97.6</v>
      </c>
      <c r="J144" s="4">
        <v>1.23E-2</v>
      </c>
      <c r="K144" s="4">
        <v>2.2100000000000002E-3</v>
      </c>
      <c r="L144" s="1">
        <f t="shared" si="2"/>
        <v>31.415000000000006</v>
      </c>
    </row>
    <row r="145" spans="1:12" x14ac:dyDescent="0.15">
      <c r="A145" s="1">
        <v>137.5</v>
      </c>
      <c r="B145" s="1">
        <v>724.1</v>
      </c>
      <c r="C145" s="1">
        <v>192.1</v>
      </c>
      <c r="D145" s="1">
        <v>26.3</v>
      </c>
      <c r="E145" s="1">
        <v>26.7</v>
      </c>
      <c r="F145" s="4">
        <v>1.9</v>
      </c>
      <c r="G145" s="1">
        <v>51.3</v>
      </c>
      <c r="H145" s="4">
        <v>3.6999999999999998E-2</v>
      </c>
      <c r="I145" s="1">
        <v>97.6</v>
      </c>
      <c r="J145" s="4">
        <v>1.24E-2</v>
      </c>
      <c r="K145" s="4">
        <v>2.2100000000000002E-3</v>
      </c>
      <c r="L145" s="1">
        <f t="shared" si="2"/>
        <v>31.415000000000006</v>
      </c>
    </row>
    <row r="146" spans="1:12" x14ac:dyDescent="0.15">
      <c r="A146" s="1">
        <v>138</v>
      </c>
      <c r="B146" s="1">
        <v>724.3</v>
      </c>
      <c r="C146" s="1">
        <v>192.4</v>
      </c>
      <c r="D146" s="1">
        <v>26.3</v>
      </c>
      <c r="E146" s="1">
        <v>26.7</v>
      </c>
      <c r="F146" s="4">
        <v>1.9</v>
      </c>
      <c r="G146" s="1">
        <v>51.3</v>
      </c>
      <c r="H146" s="4">
        <v>3.7100000000000001E-2</v>
      </c>
      <c r="I146" s="1">
        <v>97.7</v>
      </c>
      <c r="J146" s="4">
        <v>1.24E-2</v>
      </c>
      <c r="K146" s="4">
        <v>2.2200000000000002E-3</v>
      </c>
      <c r="L146" s="1">
        <f t="shared" si="2"/>
        <v>31.499905405405411</v>
      </c>
    </row>
    <row r="147" spans="1:12" x14ac:dyDescent="0.15">
      <c r="A147" s="1">
        <v>138.5</v>
      </c>
      <c r="B147" s="1">
        <v>724.5</v>
      </c>
      <c r="C147" s="1">
        <v>192.8</v>
      </c>
      <c r="D147" s="1">
        <v>26.3</v>
      </c>
      <c r="E147" s="1">
        <v>26.7</v>
      </c>
      <c r="F147" s="4">
        <v>1.9</v>
      </c>
      <c r="G147" s="1">
        <v>51.3</v>
      </c>
      <c r="H147" s="4">
        <v>3.7100000000000001E-2</v>
      </c>
      <c r="I147" s="1">
        <v>97.7</v>
      </c>
      <c r="J147" s="4">
        <v>1.24E-2</v>
      </c>
      <c r="K147" s="4">
        <v>2.2200000000000002E-3</v>
      </c>
      <c r="L147" s="1">
        <f t="shared" si="2"/>
        <v>31.499905405405411</v>
      </c>
    </row>
    <row r="148" spans="1:12" x14ac:dyDescent="0.15">
      <c r="A148" s="1">
        <v>139</v>
      </c>
      <c r="B148" s="1">
        <v>724.7</v>
      </c>
      <c r="C148" s="1">
        <v>193.2</v>
      </c>
      <c r="D148" s="1">
        <v>26.3</v>
      </c>
      <c r="E148" s="1">
        <v>26.7</v>
      </c>
      <c r="F148" s="4">
        <v>1.9</v>
      </c>
      <c r="G148" s="1">
        <v>51.3</v>
      </c>
      <c r="H148" s="4">
        <v>3.7100000000000001E-2</v>
      </c>
      <c r="I148" s="1">
        <v>97.8</v>
      </c>
      <c r="J148" s="4">
        <v>1.24E-2</v>
      </c>
      <c r="K148" s="4">
        <v>2.2300000000000002E-3</v>
      </c>
      <c r="L148" s="1">
        <f t="shared" si="2"/>
        <v>31.499905405405411</v>
      </c>
    </row>
    <row r="149" spans="1:12" x14ac:dyDescent="0.15">
      <c r="A149" s="1">
        <v>139.5</v>
      </c>
      <c r="B149" s="1">
        <v>725</v>
      </c>
      <c r="C149" s="1">
        <v>193.7</v>
      </c>
      <c r="D149" s="1">
        <v>26.3</v>
      </c>
      <c r="E149" s="1">
        <v>26.7</v>
      </c>
      <c r="F149" s="4">
        <v>1.91</v>
      </c>
      <c r="G149" s="1">
        <v>51.3</v>
      </c>
      <c r="H149" s="4">
        <v>3.7100000000000001E-2</v>
      </c>
      <c r="I149" s="1">
        <v>97.8</v>
      </c>
      <c r="J149" s="4">
        <v>1.24E-2</v>
      </c>
      <c r="K149" s="4">
        <v>2.2399999999999998E-3</v>
      </c>
      <c r="L149" s="1">
        <f t="shared" si="2"/>
        <v>31.499905405405411</v>
      </c>
    </row>
    <row r="150" spans="1:12" x14ac:dyDescent="0.15">
      <c r="A150" s="1">
        <v>140</v>
      </c>
      <c r="B150" s="1">
        <v>725.1</v>
      </c>
      <c r="C150" s="1">
        <v>194.1</v>
      </c>
      <c r="D150" s="1">
        <v>26.3</v>
      </c>
      <c r="E150" s="1">
        <v>26.7</v>
      </c>
      <c r="F150" s="4">
        <v>1.91</v>
      </c>
      <c r="G150" s="1">
        <v>51.3</v>
      </c>
      <c r="H150" s="4">
        <v>3.7100000000000001E-2</v>
      </c>
      <c r="I150" s="1">
        <v>97.9</v>
      </c>
      <c r="J150" s="4">
        <v>1.24E-2</v>
      </c>
      <c r="K150" s="4">
        <v>2.2399999999999998E-3</v>
      </c>
      <c r="L150" s="1">
        <f t="shared" si="2"/>
        <v>31.499905405405411</v>
      </c>
    </row>
    <row r="151" spans="1:12" x14ac:dyDescent="0.15">
      <c r="A151" s="1">
        <v>140.5</v>
      </c>
      <c r="B151" s="1">
        <v>725.3</v>
      </c>
      <c r="C151" s="1">
        <v>194.5</v>
      </c>
      <c r="D151" s="1">
        <v>26.3</v>
      </c>
      <c r="E151" s="1">
        <v>26.7</v>
      </c>
      <c r="F151" s="4">
        <v>1.91</v>
      </c>
      <c r="G151" s="1">
        <v>51.3</v>
      </c>
      <c r="H151" s="4">
        <v>3.7199999999999997E-2</v>
      </c>
      <c r="I151" s="1">
        <v>97.9</v>
      </c>
      <c r="J151" s="4">
        <v>1.24E-2</v>
      </c>
      <c r="K151" s="4">
        <v>2.2499999999999998E-3</v>
      </c>
      <c r="L151" s="1">
        <f t="shared" si="2"/>
        <v>31.584810810810815</v>
      </c>
    </row>
    <row r="152" spans="1:12" x14ac:dyDescent="0.15">
      <c r="A152" s="1">
        <v>141</v>
      </c>
      <c r="B152" s="1">
        <v>725.5</v>
      </c>
      <c r="C152" s="1">
        <v>194.9</v>
      </c>
      <c r="D152" s="1">
        <v>26.3</v>
      </c>
      <c r="E152" s="1">
        <v>26.7</v>
      </c>
      <c r="F152" s="4">
        <v>1.91</v>
      </c>
      <c r="G152" s="1">
        <v>51.3</v>
      </c>
      <c r="H152" s="4">
        <v>3.7199999999999997E-2</v>
      </c>
      <c r="I152" s="1">
        <v>98</v>
      </c>
      <c r="J152" s="4">
        <v>1.24E-2</v>
      </c>
      <c r="K152" s="4">
        <v>2.2599999999999999E-3</v>
      </c>
      <c r="L152" s="1">
        <f t="shared" si="2"/>
        <v>31.584810810810815</v>
      </c>
    </row>
    <row r="153" spans="1:12" x14ac:dyDescent="0.15">
      <c r="A153" s="1">
        <v>141.5</v>
      </c>
      <c r="B153" s="1">
        <v>725.7</v>
      </c>
      <c r="C153" s="1">
        <v>195.3</v>
      </c>
      <c r="D153" s="1">
        <v>26.3</v>
      </c>
      <c r="E153" s="1">
        <v>26.7</v>
      </c>
      <c r="F153" s="4">
        <v>1.91</v>
      </c>
      <c r="G153" s="1">
        <v>51.3</v>
      </c>
      <c r="H153" s="4">
        <v>3.7199999999999997E-2</v>
      </c>
      <c r="I153" s="1">
        <v>98</v>
      </c>
      <c r="J153" s="4">
        <v>1.24E-2</v>
      </c>
      <c r="K153" s="4">
        <v>2.2599999999999999E-3</v>
      </c>
      <c r="L153" s="1">
        <f t="shared" si="2"/>
        <v>31.584810810810815</v>
      </c>
    </row>
    <row r="154" spans="1:12" x14ac:dyDescent="0.15">
      <c r="A154" s="1">
        <v>142</v>
      </c>
      <c r="B154" s="1">
        <v>725.8</v>
      </c>
      <c r="C154" s="1">
        <v>195.6</v>
      </c>
      <c r="D154" s="1">
        <v>26.3</v>
      </c>
      <c r="E154" s="1">
        <v>26.7</v>
      </c>
      <c r="F154" s="4">
        <v>1.91</v>
      </c>
      <c r="G154" s="1">
        <v>51.3</v>
      </c>
      <c r="H154" s="4">
        <v>3.7199999999999997E-2</v>
      </c>
      <c r="I154" s="1">
        <v>98.1</v>
      </c>
      <c r="J154" s="4">
        <v>1.24E-2</v>
      </c>
      <c r="K154" s="4">
        <v>2.2699999999999999E-3</v>
      </c>
      <c r="L154" s="1">
        <f t="shared" si="2"/>
        <v>31.584810810810815</v>
      </c>
    </row>
    <row r="155" spans="1:12" x14ac:dyDescent="0.15">
      <c r="A155" s="1">
        <v>142.5</v>
      </c>
      <c r="B155" s="1">
        <v>725.9</v>
      </c>
      <c r="C155" s="1">
        <v>196</v>
      </c>
      <c r="D155" s="1">
        <v>26.3</v>
      </c>
      <c r="E155" s="1">
        <v>26.7</v>
      </c>
      <c r="F155" s="4">
        <v>1.91</v>
      </c>
      <c r="G155" s="1">
        <v>51.3</v>
      </c>
      <c r="H155" s="4">
        <v>3.7199999999999997E-2</v>
      </c>
      <c r="I155" s="1">
        <v>98.1</v>
      </c>
      <c r="J155" s="4">
        <v>1.24E-2</v>
      </c>
      <c r="K155" s="4">
        <v>2.2699999999999999E-3</v>
      </c>
      <c r="L155" s="1">
        <f t="shared" si="2"/>
        <v>31.584810810810815</v>
      </c>
    </row>
    <row r="156" spans="1:12" x14ac:dyDescent="0.15">
      <c r="A156" s="1">
        <v>143</v>
      </c>
      <c r="B156" s="1">
        <v>865.8</v>
      </c>
      <c r="C156" s="1">
        <v>177.7</v>
      </c>
      <c r="D156" s="1">
        <v>26.3</v>
      </c>
      <c r="E156" s="1">
        <v>26.7</v>
      </c>
      <c r="F156" s="4">
        <v>0.42599999999999999</v>
      </c>
      <c r="G156" s="1">
        <v>11.3</v>
      </c>
      <c r="H156" s="4">
        <v>3.7699999999999997E-2</v>
      </c>
      <c r="I156" s="1">
        <v>4.8</v>
      </c>
      <c r="J156" s="4">
        <v>1.5299999999999999E-2</v>
      </c>
      <c r="K156" s="4">
        <v>1.99E-3</v>
      </c>
      <c r="L156" s="1">
        <f t="shared" si="2"/>
        <v>32.00933783783784</v>
      </c>
    </row>
    <row r="157" spans="1:12" x14ac:dyDescent="0.15">
      <c r="A157" s="1">
        <v>143.5</v>
      </c>
      <c r="B157" s="1">
        <v>898.8</v>
      </c>
      <c r="C157" s="1">
        <v>170.8</v>
      </c>
      <c r="D157" s="1">
        <v>26.3</v>
      </c>
      <c r="E157" s="1">
        <v>26.7</v>
      </c>
      <c r="F157" s="4">
        <v>5.1399999999999996E-3</v>
      </c>
      <c r="G157" s="1">
        <v>0.1</v>
      </c>
      <c r="H157" s="4">
        <v>5.11E-2</v>
      </c>
      <c r="I157" s="1">
        <v>0</v>
      </c>
      <c r="J157" s="4">
        <v>1.5900000000000001E-2</v>
      </c>
      <c r="K157" s="4">
        <v>1.8799999999999999E-3</v>
      </c>
      <c r="L157" s="1">
        <f t="shared" si="2"/>
        <v>43.386662162162175</v>
      </c>
    </row>
    <row r="158" spans="1:12" x14ac:dyDescent="0.15">
      <c r="A158" s="1">
        <v>144</v>
      </c>
      <c r="B158" s="1">
        <v>888.1</v>
      </c>
      <c r="C158" s="1">
        <v>169.3</v>
      </c>
      <c r="D158" s="1">
        <v>26.3</v>
      </c>
      <c r="E158" s="1">
        <v>26.7</v>
      </c>
      <c r="F158" s="4">
        <v>2.3999999999999998E-3</v>
      </c>
      <c r="G158" s="1">
        <v>0</v>
      </c>
      <c r="H158" s="4">
        <v>0.14199999999999999</v>
      </c>
      <c r="I158" s="1">
        <v>0</v>
      </c>
      <c r="J158" s="4">
        <v>1.5699999999999999E-2</v>
      </c>
      <c r="K158" s="4">
        <v>1.8600000000000001E-3</v>
      </c>
      <c r="L158" s="1">
        <f t="shared" si="2"/>
        <v>120.56567567567571</v>
      </c>
    </row>
    <row r="159" spans="1:12" x14ac:dyDescent="0.15">
      <c r="A159" s="1">
        <v>144.5</v>
      </c>
      <c r="B159" s="1">
        <v>876.8</v>
      </c>
      <c r="C159" s="1">
        <v>167.9</v>
      </c>
      <c r="D159" s="1">
        <v>26.3</v>
      </c>
      <c r="E159" s="1">
        <v>26.7</v>
      </c>
      <c r="F159" s="4">
        <v>1.9E-3</v>
      </c>
      <c r="G159" s="1">
        <v>0</v>
      </c>
      <c r="H159" s="4">
        <v>0.84799999999999998</v>
      </c>
      <c r="I159" s="1">
        <v>0</v>
      </c>
      <c r="J159" s="4">
        <v>1.55E-2</v>
      </c>
      <c r="K159" s="4">
        <v>1.8400000000000001E-3</v>
      </c>
      <c r="L159" s="1">
        <f t="shared" si="2"/>
        <v>719.99783783783801</v>
      </c>
    </row>
    <row r="160" spans="1:12" x14ac:dyDescent="0.15">
      <c r="A160" s="1">
        <v>145</v>
      </c>
      <c r="B160" s="1">
        <v>865.9</v>
      </c>
      <c r="C160" s="1">
        <v>166.5</v>
      </c>
      <c r="D160" s="1">
        <v>26.3</v>
      </c>
      <c r="E160" s="1">
        <v>26.7</v>
      </c>
      <c r="F160" s="4">
        <v>1.5200000000000001E-3</v>
      </c>
      <c r="G160" s="1">
        <v>0</v>
      </c>
      <c r="H160" s="4">
        <v>-0.60099999999999998</v>
      </c>
      <c r="I160" s="1">
        <v>0</v>
      </c>
      <c r="J160" s="4">
        <v>1.5299999999999999E-2</v>
      </c>
      <c r="K160" s="4">
        <v>1.82E-3</v>
      </c>
      <c r="L160" s="1">
        <f t="shared" si="2"/>
        <v>-510.28148648648659</v>
      </c>
    </row>
    <row r="161" spans="1:12" x14ac:dyDescent="0.15">
      <c r="A161" s="1">
        <v>145.5</v>
      </c>
      <c r="B161" s="1">
        <v>855.3</v>
      </c>
      <c r="C161" s="1">
        <v>165.3</v>
      </c>
      <c r="D161" s="1">
        <v>26.3</v>
      </c>
      <c r="E161" s="1">
        <v>26.7</v>
      </c>
      <c r="F161" s="4">
        <v>1.47E-3</v>
      </c>
      <c r="G161" s="1">
        <v>0</v>
      </c>
      <c r="H161" s="4">
        <v>-0.23100000000000001</v>
      </c>
      <c r="I161" s="1">
        <v>0</v>
      </c>
      <c r="J161" s="4">
        <v>1.4999999999999999E-2</v>
      </c>
      <c r="K161" s="4">
        <v>1.8E-3</v>
      </c>
      <c r="L161" s="1">
        <f t="shared" si="2"/>
        <v>-196.13148648648652</v>
      </c>
    </row>
    <row r="162" spans="1:12" x14ac:dyDescent="0.15">
      <c r="A162" s="1">
        <v>146</v>
      </c>
      <c r="B162" s="1">
        <v>845</v>
      </c>
      <c r="C162" s="1">
        <v>164</v>
      </c>
      <c r="D162" s="1">
        <v>26.3</v>
      </c>
      <c r="E162" s="1">
        <v>26.7</v>
      </c>
      <c r="F162" s="4">
        <v>1.24E-3</v>
      </c>
      <c r="G162" s="1">
        <v>0</v>
      </c>
      <c r="H162" s="4">
        <v>-0.122</v>
      </c>
      <c r="I162" s="1">
        <v>0</v>
      </c>
      <c r="J162" s="4">
        <v>1.4800000000000001E-2</v>
      </c>
      <c r="K162" s="4">
        <v>1.7799999999999999E-3</v>
      </c>
      <c r="L162" s="1">
        <f t="shared" si="2"/>
        <v>-103.58459459459461</v>
      </c>
    </row>
    <row r="163" spans="1:12" x14ac:dyDescent="0.15">
      <c r="A163" s="1">
        <v>146.5</v>
      </c>
      <c r="B163" s="1">
        <v>835</v>
      </c>
      <c r="C163" s="1">
        <v>162.80000000000001</v>
      </c>
      <c r="D163" s="1">
        <v>26.3</v>
      </c>
      <c r="E163" s="1">
        <v>26.7</v>
      </c>
      <c r="F163" s="4">
        <v>1.1800000000000001E-3</v>
      </c>
      <c r="G163" s="1">
        <v>0</v>
      </c>
      <c r="H163" s="4">
        <v>-0.113</v>
      </c>
      <c r="I163" s="1">
        <v>0</v>
      </c>
      <c r="J163" s="4">
        <v>1.46E-2</v>
      </c>
      <c r="K163" s="4">
        <v>1.7600000000000001E-3</v>
      </c>
      <c r="L163" s="1">
        <f t="shared" si="2"/>
        <v>-95.94310810810812</v>
      </c>
    </row>
    <row r="164" spans="1:12" x14ac:dyDescent="0.15">
      <c r="A164" s="1">
        <v>147</v>
      </c>
      <c r="B164" s="1">
        <v>825.5</v>
      </c>
      <c r="C164" s="1">
        <v>161.5</v>
      </c>
      <c r="D164" s="1">
        <v>26.3</v>
      </c>
      <c r="E164" s="1">
        <v>26.7</v>
      </c>
      <c r="F164" s="4">
        <v>9.6900000000000003E-4</v>
      </c>
      <c r="G164" s="1">
        <v>0</v>
      </c>
      <c r="H164" s="4">
        <v>-8.1699999999999995E-2</v>
      </c>
      <c r="I164" s="1">
        <v>0</v>
      </c>
      <c r="J164" s="4">
        <v>1.44E-2</v>
      </c>
      <c r="K164" s="4">
        <v>1.74E-3</v>
      </c>
      <c r="L164" s="1">
        <f t="shared" si="2"/>
        <v>-69.367716216216238</v>
      </c>
    </row>
    <row r="165" spans="1:12" x14ac:dyDescent="0.15">
      <c r="A165" s="1">
        <v>147.5</v>
      </c>
      <c r="B165" s="1">
        <v>816.2</v>
      </c>
      <c r="C165" s="1">
        <v>160.30000000000001</v>
      </c>
      <c r="D165" s="1">
        <v>26.3</v>
      </c>
      <c r="E165" s="1">
        <v>26.7</v>
      </c>
      <c r="F165" s="4">
        <v>1.01E-3</v>
      </c>
      <c r="G165" s="1">
        <v>0</v>
      </c>
      <c r="H165" s="4">
        <v>-8.9399999999999993E-2</v>
      </c>
      <c r="I165" s="1">
        <v>0</v>
      </c>
      <c r="J165" s="4">
        <v>1.4200000000000001E-2</v>
      </c>
      <c r="K165" s="4">
        <v>1.73E-3</v>
      </c>
      <c r="L165" s="1">
        <f t="shared" si="2"/>
        <v>-75.905432432432448</v>
      </c>
    </row>
    <row r="166" spans="1:12" x14ac:dyDescent="0.15">
      <c r="A166" s="1">
        <v>148</v>
      </c>
      <c r="B166" s="1">
        <v>807.2</v>
      </c>
      <c r="C166" s="1">
        <v>159.1</v>
      </c>
      <c r="D166" s="1">
        <v>26.3</v>
      </c>
      <c r="E166" s="1">
        <v>26.7</v>
      </c>
      <c r="F166" s="4">
        <v>1.0499999999999999E-3</v>
      </c>
      <c r="G166" s="1">
        <v>0</v>
      </c>
      <c r="H166" s="4">
        <v>-7.9000000000000001E-2</v>
      </c>
      <c r="I166" s="1">
        <v>0</v>
      </c>
      <c r="J166" s="4">
        <v>1.41E-2</v>
      </c>
      <c r="K166" s="4">
        <v>1.7099999999999999E-3</v>
      </c>
      <c r="L166" s="1">
        <f t="shared" si="2"/>
        <v>-67.075270270270281</v>
      </c>
    </row>
    <row r="167" spans="1:12" x14ac:dyDescent="0.15">
      <c r="A167" s="1">
        <v>148.5</v>
      </c>
      <c r="B167" s="1">
        <v>798.6</v>
      </c>
      <c r="C167" s="1">
        <v>158</v>
      </c>
      <c r="D167" s="1">
        <v>26.3</v>
      </c>
      <c r="E167" s="1">
        <v>26.7</v>
      </c>
      <c r="F167" s="4">
        <v>1.1000000000000001E-3</v>
      </c>
      <c r="G167" s="1">
        <v>0</v>
      </c>
      <c r="H167" s="4">
        <v>-7.6899999999999996E-2</v>
      </c>
      <c r="I167" s="1">
        <v>0</v>
      </c>
      <c r="J167" s="4">
        <v>1.3899999999999999E-2</v>
      </c>
      <c r="K167" s="4">
        <v>1.6900000000000001E-3</v>
      </c>
      <c r="L167" s="1">
        <f t="shared" si="2"/>
        <v>-65.292256756756757</v>
      </c>
    </row>
    <row r="168" spans="1:12" x14ac:dyDescent="0.15">
      <c r="A168" s="1">
        <v>149</v>
      </c>
      <c r="B168" s="1">
        <v>790.4</v>
      </c>
      <c r="C168" s="1">
        <v>156.9</v>
      </c>
      <c r="D168" s="1">
        <v>26.3</v>
      </c>
      <c r="E168" s="1">
        <v>26.7</v>
      </c>
      <c r="F168" s="4">
        <v>9.6900000000000003E-4</v>
      </c>
      <c r="G168" s="1">
        <v>0</v>
      </c>
      <c r="H168" s="4">
        <v>-6.7199999999999996E-2</v>
      </c>
      <c r="I168" s="1">
        <v>0</v>
      </c>
      <c r="J168" s="4">
        <v>1.37E-2</v>
      </c>
      <c r="K168" s="4">
        <v>1.6800000000000001E-3</v>
      </c>
      <c r="L168" s="1">
        <f t="shared" si="2"/>
        <v>-57.056432432432437</v>
      </c>
    </row>
    <row r="169" spans="1:12" x14ac:dyDescent="0.15">
      <c r="A169" s="1">
        <v>149.5</v>
      </c>
      <c r="B169" s="1">
        <v>782.1</v>
      </c>
      <c r="C169" s="1">
        <v>155.80000000000001</v>
      </c>
      <c r="D169" s="1">
        <v>26.3</v>
      </c>
      <c r="E169" s="1">
        <v>26.7</v>
      </c>
      <c r="F169" s="4">
        <v>9.2699999999999998E-4</v>
      </c>
      <c r="G169" s="1">
        <v>0</v>
      </c>
      <c r="H169" s="4">
        <v>-5.7000000000000002E-2</v>
      </c>
      <c r="I169" s="1">
        <v>0</v>
      </c>
      <c r="J169" s="4">
        <v>1.35E-2</v>
      </c>
      <c r="K169" s="4">
        <v>1.66E-3</v>
      </c>
      <c r="L169" s="1">
        <f t="shared" si="2"/>
        <v>-48.396081081081086</v>
      </c>
    </row>
    <row r="170" spans="1:12" x14ac:dyDescent="0.15">
      <c r="A170" s="1">
        <v>150</v>
      </c>
      <c r="B170" s="1">
        <v>774.2</v>
      </c>
      <c r="C170" s="1">
        <v>154.69999999999999</v>
      </c>
      <c r="D170" s="1">
        <v>26.3</v>
      </c>
      <c r="E170" s="1">
        <v>26.7</v>
      </c>
      <c r="F170" s="4">
        <v>8.43E-4</v>
      </c>
      <c r="G170" s="1">
        <v>0</v>
      </c>
      <c r="H170" s="4">
        <v>-5.3600000000000002E-2</v>
      </c>
      <c r="I170" s="1">
        <v>0</v>
      </c>
      <c r="J170" s="4">
        <v>1.34E-2</v>
      </c>
      <c r="K170" s="4">
        <v>1.64E-3</v>
      </c>
      <c r="L170" s="1">
        <f t="shared" si="2"/>
        <v>-45.509297297297302</v>
      </c>
    </row>
    <row r="171" spans="1:12" x14ac:dyDescent="0.15">
      <c r="A171" s="1">
        <v>150.5</v>
      </c>
      <c r="B171" s="1">
        <v>766.6</v>
      </c>
      <c r="C171" s="1">
        <v>153.6</v>
      </c>
      <c r="D171" s="1">
        <v>26.3</v>
      </c>
      <c r="E171" s="1">
        <v>26.7</v>
      </c>
      <c r="F171" s="4">
        <v>7.5799999999999999E-4</v>
      </c>
      <c r="G171" s="1">
        <v>0</v>
      </c>
      <c r="H171" s="4">
        <v>-4.7699999999999999E-2</v>
      </c>
      <c r="I171" s="1">
        <v>0</v>
      </c>
      <c r="J171" s="4">
        <v>1.32E-2</v>
      </c>
      <c r="K171" s="4">
        <v>1.6299999999999999E-3</v>
      </c>
      <c r="L171" s="1">
        <f t="shared" si="2"/>
        <v>-40.499878378378384</v>
      </c>
    </row>
    <row r="172" spans="1:12" x14ac:dyDescent="0.15">
      <c r="A172" s="1">
        <v>151</v>
      </c>
      <c r="B172" s="1">
        <v>759.1</v>
      </c>
      <c r="C172" s="1">
        <v>152.5</v>
      </c>
      <c r="D172" s="1">
        <v>26.3</v>
      </c>
      <c r="E172" s="1">
        <v>26.7</v>
      </c>
      <c r="F172" s="4">
        <v>8.43E-4</v>
      </c>
      <c r="G172" s="1">
        <v>0</v>
      </c>
      <c r="H172" s="4">
        <v>-4.7500000000000001E-2</v>
      </c>
      <c r="I172" s="1">
        <v>0</v>
      </c>
      <c r="J172" s="4">
        <v>1.3100000000000001E-2</v>
      </c>
      <c r="K172" s="4">
        <v>1.6100000000000001E-3</v>
      </c>
      <c r="L172" s="1">
        <f t="shared" si="2"/>
        <v>-40.330067567567575</v>
      </c>
    </row>
    <row r="173" spans="1:12" x14ac:dyDescent="0.15">
      <c r="A173" s="1">
        <v>151.5</v>
      </c>
      <c r="B173" s="1">
        <v>751.9</v>
      </c>
      <c r="C173" s="1">
        <v>151.5</v>
      </c>
      <c r="D173" s="1">
        <v>26.3</v>
      </c>
      <c r="E173" s="1">
        <v>26.7</v>
      </c>
      <c r="F173" s="4">
        <v>7.1599999999999995E-4</v>
      </c>
      <c r="G173" s="1">
        <v>0</v>
      </c>
      <c r="H173" s="4">
        <v>-4.3099999999999999E-2</v>
      </c>
      <c r="I173" s="1">
        <v>0</v>
      </c>
      <c r="J173" s="4">
        <v>1.29E-2</v>
      </c>
      <c r="K173" s="4">
        <v>1.6000000000000001E-3</v>
      </c>
      <c r="L173" s="1">
        <f t="shared" si="2"/>
        <v>-36.594229729729733</v>
      </c>
    </row>
    <row r="174" spans="1:12" x14ac:dyDescent="0.15">
      <c r="A174" s="1">
        <v>152</v>
      </c>
      <c r="B174" s="1">
        <v>744.8</v>
      </c>
      <c r="C174" s="1">
        <v>150.4</v>
      </c>
      <c r="D174" s="1">
        <v>26.3</v>
      </c>
      <c r="E174" s="1">
        <v>26.7</v>
      </c>
      <c r="F174" s="4">
        <v>9.4799999999999995E-4</v>
      </c>
      <c r="G174" s="1">
        <v>0</v>
      </c>
      <c r="H174" s="4">
        <v>-5.6399999999999999E-2</v>
      </c>
      <c r="I174" s="1">
        <v>0</v>
      </c>
      <c r="J174" s="4">
        <v>1.2800000000000001E-2</v>
      </c>
      <c r="K174" s="4">
        <v>1.58E-3</v>
      </c>
      <c r="L174" s="1">
        <f t="shared" si="2"/>
        <v>-47.886648648648659</v>
      </c>
    </row>
    <row r="175" spans="1:12" x14ac:dyDescent="0.15">
      <c r="A175" s="1">
        <v>152.5</v>
      </c>
      <c r="B175" s="1">
        <v>737.9</v>
      </c>
      <c r="C175" s="1">
        <v>149.4</v>
      </c>
      <c r="D175" s="1">
        <v>26.3</v>
      </c>
      <c r="E175" s="1">
        <v>26.7</v>
      </c>
      <c r="F175" s="4">
        <v>1.1000000000000001E-3</v>
      </c>
      <c r="G175" s="1">
        <v>0</v>
      </c>
      <c r="H175" s="4">
        <v>-6.0600000000000001E-2</v>
      </c>
      <c r="I175" s="1">
        <v>0</v>
      </c>
      <c r="J175" s="4">
        <v>1.26E-2</v>
      </c>
      <c r="K175" s="4">
        <v>1.57E-3</v>
      </c>
      <c r="L175" s="1">
        <f t="shared" si="2"/>
        <v>-51.452675675675685</v>
      </c>
    </row>
    <row r="176" spans="1:12" x14ac:dyDescent="0.15">
      <c r="A176" s="1">
        <v>153</v>
      </c>
      <c r="B176" s="1">
        <v>731.2</v>
      </c>
      <c r="C176" s="1">
        <v>148.4</v>
      </c>
      <c r="D176" s="1">
        <v>26.3</v>
      </c>
      <c r="E176" s="1">
        <v>26.7</v>
      </c>
      <c r="F176" s="4">
        <v>8.8500000000000004E-4</v>
      </c>
      <c r="G176" s="1">
        <v>0</v>
      </c>
      <c r="H176" s="4">
        <v>-5.3199999999999997E-2</v>
      </c>
      <c r="I176" s="1">
        <v>0</v>
      </c>
      <c r="J176" s="4">
        <v>1.2500000000000001E-2</v>
      </c>
      <c r="K176" s="4">
        <v>1.5499999999999999E-3</v>
      </c>
      <c r="L176" s="1">
        <f t="shared" si="2"/>
        <v>-45.169675675675684</v>
      </c>
    </row>
    <row r="177" spans="1:12" x14ac:dyDescent="0.15">
      <c r="A177" s="1">
        <v>153.5</v>
      </c>
      <c r="B177" s="1">
        <v>724.6</v>
      </c>
      <c r="C177" s="1">
        <v>147.4</v>
      </c>
      <c r="D177" s="1">
        <v>26.3</v>
      </c>
      <c r="E177" s="1">
        <v>26.7</v>
      </c>
      <c r="F177" s="4">
        <v>9.8999999999999999E-4</v>
      </c>
      <c r="G177" s="1">
        <v>0</v>
      </c>
      <c r="H177" s="4">
        <v>-6.0199999999999997E-2</v>
      </c>
      <c r="I177" s="1">
        <v>0</v>
      </c>
      <c r="J177" s="4">
        <v>1.24E-2</v>
      </c>
      <c r="K177" s="4">
        <v>1.5399999999999999E-3</v>
      </c>
      <c r="L177" s="1">
        <f t="shared" si="2"/>
        <v>-51.113054054054061</v>
      </c>
    </row>
    <row r="178" spans="1:12" x14ac:dyDescent="0.15">
      <c r="A178" s="1">
        <v>154</v>
      </c>
      <c r="B178" s="1">
        <v>718.3</v>
      </c>
      <c r="C178" s="1">
        <v>146.5</v>
      </c>
      <c r="D178" s="1">
        <v>26.3</v>
      </c>
      <c r="E178" s="1">
        <v>26.7</v>
      </c>
      <c r="F178" s="4">
        <v>8.2200000000000003E-4</v>
      </c>
      <c r="G178" s="1">
        <v>0</v>
      </c>
      <c r="H178" s="4">
        <v>-4.4499999999999998E-2</v>
      </c>
      <c r="I178" s="1">
        <v>0</v>
      </c>
      <c r="J178" s="4">
        <v>1.2200000000000001E-2</v>
      </c>
      <c r="K178" s="4">
        <v>1.5200000000000001E-3</v>
      </c>
      <c r="L178" s="1">
        <f t="shared" si="2"/>
        <v>-37.782905405405408</v>
      </c>
    </row>
    <row r="179" spans="1:12" x14ac:dyDescent="0.15">
      <c r="A179" s="1">
        <v>154.5</v>
      </c>
      <c r="B179" s="1">
        <v>712</v>
      </c>
      <c r="C179" s="1">
        <v>145.6</v>
      </c>
      <c r="D179" s="1">
        <v>26.3</v>
      </c>
      <c r="E179" s="1">
        <v>26.7</v>
      </c>
      <c r="F179" s="4">
        <v>8.2200000000000003E-4</v>
      </c>
      <c r="G179" s="1">
        <v>0</v>
      </c>
      <c r="H179" s="4">
        <v>-4.6399999999999997E-2</v>
      </c>
      <c r="I179" s="1">
        <v>0</v>
      </c>
      <c r="J179" s="4">
        <v>1.21E-2</v>
      </c>
      <c r="K179" s="4">
        <v>1.5100000000000001E-3</v>
      </c>
      <c r="L179" s="1">
        <f t="shared" si="2"/>
        <v>-39.396108108108116</v>
      </c>
    </row>
    <row r="180" spans="1:12" x14ac:dyDescent="0.15">
      <c r="A180" s="1">
        <v>155</v>
      </c>
      <c r="B180" s="1">
        <v>705.9</v>
      </c>
      <c r="C180" s="1">
        <v>144.69999999999999</v>
      </c>
      <c r="D180" s="1">
        <v>26.3</v>
      </c>
      <c r="E180" s="1">
        <v>26.7</v>
      </c>
      <c r="F180" s="4">
        <v>1.01E-3</v>
      </c>
      <c r="G180" s="1">
        <v>0</v>
      </c>
      <c r="H180" s="4">
        <v>-5.6500000000000002E-2</v>
      </c>
      <c r="I180" s="1">
        <v>0</v>
      </c>
      <c r="J180" s="4">
        <v>1.2E-2</v>
      </c>
      <c r="K180" s="4">
        <v>1.5E-3</v>
      </c>
      <c r="L180" s="1">
        <f t="shared" si="2"/>
        <v>-47.97155405405406</v>
      </c>
    </row>
    <row r="181" spans="1:12" x14ac:dyDescent="0.15">
      <c r="A181" s="1">
        <v>155.5</v>
      </c>
      <c r="B181" s="1">
        <v>699.9</v>
      </c>
      <c r="C181" s="1">
        <v>143.9</v>
      </c>
      <c r="D181" s="1">
        <v>26.3</v>
      </c>
      <c r="E181" s="1">
        <v>26.7</v>
      </c>
      <c r="F181" s="4">
        <v>8.8500000000000004E-4</v>
      </c>
      <c r="G181" s="1">
        <v>0</v>
      </c>
      <c r="H181" s="4">
        <v>-4.5699999999999998E-2</v>
      </c>
      <c r="I181" s="1">
        <v>0</v>
      </c>
      <c r="J181" s="4">
        <v>1.1900000000000001E-2</v>
      </c>
      <c r="K181" s="4">
        <v>1.48E-3</v>
      </c>
      <c r="L181" s="1">
        <f t="shared" si="2"/>
        <v>-38.801770270270275</v>
      </c>
    </row>
    <row r="182" spans="1:12" x14ac:dyDescent="0.15">
      <c r="A182" s="1">
        <v>156</v>
      </c>
      <c r="B182" s="1">
        <v>694.1</v>
      </c>
      <c r="C182" s="1">
        <v>143</v>
      </c>
      <c r="D182" s="1">
        <v>26.3</v>
      </c>
      <c r="E182" s="1">
        <v>26.7</v>
      </c>
      <c r="F182" s="4">
        <v>9.0600000000000001E-4</v>
      </c>
      <c r="G182" s="1">
        <v>0</v>
      </c>
      <c r="H182" s="4">
        <v>-4.5499999999999999E-2</v>
      </c>
      <c r="I182" s="1">
        <v>0</v>
      </c>
      <c r="J182" s="4">
        <v>1.17E-2</v>
      </c>
      <c r="K182" s="4">
        <v>1.47E-3</v>
      </c>
      <c r="L182" s="1">
        <f t="shared" si="2"/>
        <v>-38.631959459459466</v>
      </c>
    </row>
    <row r="183" spans="1:12" x14ac:dyDescent="0.15">
      <c r="A183" s="1">
        <v>156.5</v>
      </c>
      <c r="B183" s="1">
        <v>688.4</v>
      </c>
      <c r="C183" s="1">
        <v>142.1</v>
      </c>
      <c r="D183" s="1">
        <v>26.3</v>
      </c>
      <c r="E183" s="1">
        <v>26.7</v>
      </c>
      <c r="F183" s="4">
        <v>8.0000000000000004E-4</v>
      </c>
      <c r="G183" s="1">
        <v>0</v>
      </c>
      <c r="H183" s="4">
        <v>-4.5199999999999997E-2</v>
      </c>
      <c r="I183" s="1">
        <v>0</v>
      </c>
      <c r="J183" s="4">
        <v>1.1599999999999999E-2</v>
      </c>
      <c r="K183" s="4">
        <v>1.4599999999999999E-3</v>
      </c>
      <c r="L183" s="1">
        <f t="shared" si="2"/>
        <v>-38.37724324324325</v>
      </c>
    </row>
    <row r="184" spans="1:12" x14ac:dyDescent="0.15">
      <c r="A184" s="1">
        <v>157</v>
      </c>
      <c r="B184" s="1">
        <v>682.8</v>
      </c>
      <c r="C184" s="1">
        <v>141.30000000000001</v>
      </c>
      <c r="D184" s="1">
        <v>26.3</v>
      </c>
      <c r="E184" s="1">
        <v>26.7</v>
      </c>
      <c r="F184" s="4">
        <v>8.0000000000000004E-4</v>
      </c>
      <c r="G184" s="1">
        <v>0</v>
      </c>
      <c r="H184" s="4">
        <v>-4.0599999999999997E-2</v>
      </c>
      <c r="I184" s="1">
        <v>0</v>
      </c>
      <c r="J184" s="4">
        <v>1.15E-2</v>
      </c>
      <c r="K184" s="4">
        <v>1.4499999999999999E-3</v>
      </c>
      <c r="L184" s="1">
        <f t="shared" si="2"/>
        <v>-34.471594594594606</v>
      </c>
    </row>
    <row r="185" spans="1:12" x14ac:dyDescent="0.15">
      <c r="A185" s="1">
        <v>157.5</v>
      </c>
      <c r="B185" s="1">
        <v>677.4</v>
      </c>
      <c r="C185" s="1">
        <v>140.5</v>
      </c>
      <c r="D185" s="1">
        <v>26.3</v>
      </c>
      <c r="E185" s="1">
        <v>26.7</v>
      </c>
      <c r="F185" s="4">
        <v>9.0600000000000001E-4</v>
      </c>
      <c r="G185" s="1">
        <v>0</v>
      </c>
      <c r="H185" s="4">
        <v>-4.5100000000000001E-2</v>
      </c>
      <c r="I185" s="1">
        <v>0</v>
      </c>
      <c r="J185" s="4">
        <v>1.14E-2</v>
      </c>
      <c r="K185" s="4">
        <v>1.4400000000000001E-3</v>
      </c>
      <c r="L185" s="1">
        <f t="shared" si="2"/>
        <v>-38.292337837837842</v>
      </c>
    </row>
    <row r="186" spans="1:12" x14ac:dyDescent="0.15">
      <c r="A186" s="1">
        <v>158</v>
      </c>
      <c r="B186" s="1">
        <v>672</v>
      </c>
      <c r="C186" s="1">
        <v>139.69999999999999</v>
      </c>
      <c r="D186" s="1">
        <v>26.3</v>
      </c>
      <c r="E186" s="1">
        <v>26.7</v>
      </c>
      <c r="F186" s="4">
        <v>7.1599999999999995E-4</v>
      </c>
      <c r="G186" s="1">
        <v>0</v>
      </c>
      <c r="H186" s="4">
        <v>-3.5000000000000003E-2</v>
      </c>
      <c r="I186" s="1">
        <v>0</v>
      </c>
      <c r="J186" s="4">
        <v>1.1299999999999999E-2</v>
      </c>
      <c r="K186" s="4">
        <v>1.42E-3</v>
      </c>
      <c r="L186" s="1">
        <f t="shared" si="2"/>
        <v>-29.716891891891894</v>
      </c>
    </row>
    <row r="187" spans="1:12" x14ac:dyDescent="0.15">
      <c r="A187" s="1">
        <v>158.5</v>
      </c>
      <c r="B187" s="1">
        <v>666.7</v>
      </c>
      <c r="C187" s="1">
        <v>138.9</v>
      </c>
      <c r="D187" s="1">
        <v>26.3</v>
      </c>
      <c r="E187" s="1">
        <v>26.7</v>
      </c>
      <c r="F187" s="4">
        <v>6.7400000000000001E-4</v>
      </c>
      <c r="G187" s="1">
        <v>0</v>
      </c>
      <c r="H187" s="4">
        <v>-3.4200000000000001E-2</v>
      </c>
      <c r="I187" s="1">
        <v>0</v>
      </c>
      <c r="J187" s="4">
        <v>1.12E-2</v>
      </c>
      <c r="K187" s="4">
        <v>1.41E-3</v>
      </c>
      <c r="L187" s="1">
        <f t="shared" si="2"/>
        <v>-29.037648648648656</v>
      </c>
    </row>
    <row r="188" spans="1:12" x14ac:dyDescent="0.15">
      <c r="A188" s="1">
        <v>159</v>
      </c>
      <c r="B188" s="1">
        <v>661.5</v>
      </c>
      <c r="C188" s="1">
        <v>138.1</v>
      </c>
      <c r="D188" s="1">
        <v>26.3</v>
      </c>
      <c r="E188" s="1">
        <v>26.7</v>
      </c>
      <c r="F188" s="4">
        <v>7.5799999999999999E-4</v>
      </c>
      <c r="G188" s="1">
        <v>0</v>
      </c>
      <c r="H188" s="4">
        <v>-3.9100000000000003E-2</v>
      </c>
      <c r="I188" s="1">
        <v>0</v>
      </c>
      <c r="J188" s="4">
        <v>1.11E-2</v>
      </c>
      <c r="K188" s="4">
        <v>1.4E-3</v>
      </c>
      <c r="L188" s="1">
        <f t="shared" si="2"/>
        <v>-33.198013513513516</v>
      </c>
    </row>
    <row r="189" spans="1:12" x14ac:dyDescent="0.15">
      <c r="A189" s="1">
        <v>159.5</v>
      </c>
      <c r="B189" s="1">
        <v>656.4</v>
      </c>
      <c r="C189" s="1">
        <v>137.4</v>
      </c>
      <c r="D189" s="1">
        <v>26.3</v>
      </c>
      <c r="E189" s="1">
        <v>26.7</v>
      </c>
      <c r="F189" s="4">
        <v>8.43E-4</v>
      </c>
      <c r="G189" s="1">
        <v>0</v>
      </c>
      <c r="H189" s="4">
        <v>-4.48E-2</v>
      </c>
      <c r="I189" s="1">
        <v>0</v>
      </c>
      <c r="J189" s="4">
        <v>1.0999999999999999E-2</v>
      </c>
      <c r="K189" s="4">
        <v>1.39E-3</v>
      </c>
      <c r="L189" s="1">
        <f t="shared" si="2"/>
        <v>-38.037621621621632</v>
      </c>
    </row>
    <row r="190" spans="1:12" x14ac:dyDescent="0.15">
      <c r="A190" s="1">
        <v>160</v>
      </c>
      <c r="B190" s="1">
        <v>651.29999999999995</v>
      </c>
      <c r="C190" s="1">
        <v>136.69999999999999</v>
      </c>
      <c r="D190" s="1">
        <v>26.3</v>
      </c>
      <c r="E190" s="1">
        <v>26.7</v>
      </c>
      <c r="F190" s="4">
        <v>8.43E-4</v>
      </c>
      <c r="G190" s="1">
        <v>0</v>
      </c>
      <c r="H190" s="4">
        <v>-4.48E-2</v>
      </c>
      <c r="I190" s="1">
        <v>0</v>
      </c>
      <c r="J190" s="4">
        <v>1.09E-2</v>
      </c>
      <c r="K190" s="4">
        <v>1.3799999999999999E-3</v>
      </c>
      <c r="L190" s="1">
        <f t="shared" si="2"/>
        <v>-38.037621621621632</v>
      </c>
    </row>
    <row r="191" spans="1:12" x14ac:dyDescent="0.15">
      <c r="A191" s="1">
        <v>160.5</v>
      </c>
      <c r="B191" s="1">
        <v>646.29999999999995</v>
      </c>
      <c r="C191" s="1">
        <v>136</v>
      </c>
      <c r="D191" s="1">
        <v>26.3</v>
      </c>
      <c r="E191" s="1">
        <v>26.7</v>
      </c>
      <c r="F191" s="4">
        <v>9.4799999999999995E-4</v>
      </c>
      <c r="G191" s="1">
        <v>0</v>
      </c>
      <c r="H191" s="4">
        <v>-5.3999999999999999E-2</v>
      </c>
      <c r="I191" s="1">
        <v>0</v>
      </c>
      <c r="J191" s="4">
        <v>1.0800000000000001E-2</v>
      </c>
      <c r="K191" s="4">
        <v>1.3699999999999999E-3</v>
      </c>
      <c r="L191" s="1">
        <f t="shared" si="2"/>
        <v>-45.848918918918926</v>
      </c>
    </row>
    <row r="192" spans="1:12" x14ac:dyDescent="0.15">
      <c r="A192" s="1">
        <v>161</v>
      </c>
      <c r="B192" s="1">
        <v>641.5</v>
      </c>
      <c r="C192" s="1">
        <v>135.30000000000001</v>
      </c>
      <c r="D192" s="1">
        <v>26.3</v>
      </c>
      <c r="E192" s="1">
        <v>26.7</v>
      </c>
      <c r="F192" s="4">
        <v>8.2200000000000003E-4</v>
      </c>
      <c r="G192" s="1">
        <v>0</v>
      </c>
      <c r="H192" s="4">
        <v>-4.5900000000000003E-2</v>
      </c>
      <c r="I192" s="1">
        <v>0</v>
      </c>
      <c r="J192" s="4">
        <v>1.0699999999999999E-2</v>
      </c>
      <c r="K192" s="4">
        <v>1.3600000000000001E-3</v>
      </c>
      <c r="L192" s="1">
        <f t="shared" si="2"/>
        <v>-38.971581081081084</v>
      </c>
    </row>
    <row r="193" spans="1:12" x14ac:dyDescent="0.15">
      <c r="A193" s="1">
        <v>161.5</v>
      </c>
      <c r="B193" s="1">
        <v>636.70000000000005</v>
      </c>
      <c r="C193" s="1">
        <v>134.6</v>
      </c>
      <c r="D193" s="1">
        <v>26.3</v>
      </c>
      <c r="E193" s="1">
        <v>26.7</v>
      </c>
      <c r="F193" s="4">
        <v>5.6899999999999995E-4</v>
      </c>
      <c r="G193" s="1">
        <v>0</v>
      </c>
      <c r="H193" s="4">
        <v>-2.8299999999999999E-2</v>
      </c>
      <c r="I193" s="1">
        <v>0</v>
      </c>
      <c r="J193" s="4">
        <v>1.06E-2</v>
      </c>
      <c r="K193" s="4">
        <v>1.3500000000000001E-3</v>
      </c>
      <c r="L193" s="1">
        <f t="shared" si="2"/>
        <v>-24.028229729729734</v>
      </c>
    </row>
    <row r="194" spans="1:12" x14ac:dyDescent="0.15">
      <c r="A194" s="1">
        <v>162</v>
      </c>
      <c r="B194" s="1">
        <v>632</v>
      </c>
      <c r="C194" s="1">
        <v>133.9</v>
      </c>
      <c r="D194" s="1">
        <v>26.3</v>
      </c>
      <c r="E194" s="1">
        <v>26.7</v>
      </c>
      <c r="F194" s="4">
        <v>9.2699999999999998E-4</v>
      </c>
      <c r="G194" s="1">
        <v>0</v>
      </c>
      <c r="H194" s="4">
        <v>-4.65E-2</v>
      </c>
      <c r="I194" s="1">
        <v>0</v>
      </c>
      <c r="J194" s="4">
        <v>1.0500000000000001E-2</v>
      </c>
      <c r="K194" s="4">
        <v>1.34E-3</v>
      </c>
      <c r="L194" s="1">
        <f t="shared" si="2"/>
        <v>-39.481013513513524</v>
      </c>
    </row>
    <row r="195" spans="1:12" x14ac:dyDescent="0.15">
      <c r="A195" s="1">
        <v>162.5</v>
      </c>
      <c r="B195" s="1">
        <v>627.5</v>
      </c>
      <c r="C195" s="1">
        <v>133.19999999999999</v>
      </c>
      <c r="D195" s="1">
        <v>26.3</v>
      </c>
      <c r="E195" s="1">
        <v>26.7</v>
      </c>
      <c r="F195" s="4">
        <v>9.4799999999999995E-4</v>
      </c>
      <c r="G195" s="1">
        <v>0</v>
      </c>
      <c r="H195" s="4">
        <v>-4.5900000000000003E-2</v>
      </c>
      <c r="I195" s="1">
        <v>0</v>
      </c>
      <c r="J195" s="4">
        <v>1.04E-2</v>
      </c>
      <c r="K195" s="4">
        <v>1.33E-3</v>
      </c>
      <c r="L195" s="1">
        <f t="shared" si="2"/>
        <v>-38.971581081081084</v>
      </c>
    </row>
    <row r="196" spans="1:12" x14ac:dyDescent="0.15">
      <c r="A196" s="1">
        <v>163</v>
      </c>
      <c r="B196" s="1">
        <v>623</v>
      </c>
      <c r="C196" s="1">
        <v>132.6</v>
      </c>
      <c r="D196" s="1">
        <v>26.3</v>
      </c>
      <c r="E196" s="1">
        <v>26.7</v>
      </c>
      <c r="F196" s="4">
        <v>6.11E-4</v>
      </c>
      <c r="G196" s="1">
        <v>0</v>
      </c>
      <c r="H196" s="4">
        <v>-3.15E-2</v>
      </c>
      <c r="I196" s="1">
        <v>0</v>
      </c>
      <c r="J196" s="4">
        <v>1.03E-2</v>
      </c>
      <c r="K196" s="4">
        <v>1.32E-3</v>
      </c>
      <c r="L196" s="1">
        <f t="shared" si="2"/>
        <v>-26.745202702702709</v>
      </c>
    </row>
    <row r="197" spans="1:12" x14ac:dyDescent="0.15">
      <c r="A197" s="1">
        <v>163.5</v>
      </c>
      <c r="B197" s="1">
        <v>618.6</v>
      </c>
      <c r="C197" s="1">
        <v>132</v>
      </c>
      <c r="D197" s="1">
        <v>26.3</v>
      </c>
      <c r="E197" s="1">
        <v>26.7</v>
      </c>
      <c r="F197" s="4">
        <v>5.2700000000000002E-4</v>
      </c>
      <c r="G197" s="1">
        <v>0</v>
      </c>
      <c r="H197" s="4">
        <v>-2.7400000000000001E-2</v>
      </c>
      <c r="I197" s="1">
        <v>0</v>
      </c>
      <c r="J197" s="4">
        <v>1.0200000000000001E-2</v>
      </c>
      <c r="K197" s="4">
        <v>1.32E-3</v>
      </c>
      <c r="L197" s="1">
        <f t="shared" ref="L197:L213" si="3">H197*1000000*(3.1415*0.1*0.1)/37</f>
        <v>-23.264081081081088</v>
      </c>
    </row>
    <row r="198" spans="1:12" x14ac:dyDescent="0.15">
      <c r="A198" s="1">
        <v>164</v>
      </c>
      <c r="B198" s="1">
        <v>614.29999999999995</v>
      </c>
      <c r="C198" s="1">
        <v>131.30000000000001</v>
      </c>
      <c r="D198" s="1">
        <v>26.3</v>
      </c>
      <c r="E198" s="1">
        <v>26.7</v>
      </c>
      <c r="F198" s="4">
        <v>6.7400000000000001E-4</v>
      </c>
      <c r="G198" s="1">
        <v>0</v>
      </c>
      <c r="H198" s="4">
        <v>-3.3500000000000002E-2</v>
      </c>
      <c r="I198" s="1">
        <v>0</v>
      </c>
      <c r="J198" s="4">
        <v>1.01E-2</v>
      </c>
      <c r="K198" s="4">
        <v>1.31E-3</v>
      </c>
      <c r="L198" s="1">
        <f t="shared" si="3"/>
        <v>-28.443310810810814</v>
      </c>
    </row>
    <row r="199" spans="1:12" x14ac:dyDescent="0.15">
      <c r="A199" s="1">
        <v>164.5</v>
      </c>
      <c r="B199" s="1">
        <v>610</v>
      </c>
      <c r="C199" s="1">
        <v>130.69999999999999</v>
      </c>
      <c r="D199" s="1">
        <v>26.3</v>
      </c>
      <c r="E199" s="1">
        <v>26.7</v>
      </c>
      <c r="F199" s="4">
        <v>8.6399999999999997E-4</v>
      </c>
      <c r="G199" s="1">
        <v>0</v>
      </c>
      <c r="H199" s="4">
        <v>-4.07E-2</v>
      </c>
      <c r="I199" s="1">
        <v>0</v>
      </c>
      <c r="J199" s="4">
        <v>0.01</v>
      </c>
      <c r="K199" s="4">
        <v>1.2999999999999999E-3</v>
      </c>
      <c r="L199" s="1">
        <f t="shared" si="3"/>
        <v>-34.556500000000007</v>
      </c>
    </row>
    <row r="200" spans="1:12" x14ac:dyDescent="0.15">
      <c r="A200" s="1">
        <v>165</v>
      </c>
      <c r="B200" s="1">
        <v>605.79999999999995</v>
      </c>
      <c r="C200" s="1">
        <v>130.1</v>
      </c>
      <c r="D200" s="1">
        <v>26.3</v>
      </c>
      <c r="E200" s="1">
        <v>26.7</v>
      </c>
      <c r="F200" s="4">
        <v>9.8999999999999999E-4</v>
      </c>
      <c r="G200" s="1">
        <v>0</v>
      </c>
      <c r="H200" s="4">
        <v>-5.3100000000000001E-2</v>
      </c>
      <c r="I200" s="1">
        <v>0</v>
      </c>
      <c r="J200" s="4">
        <v>9.9399999999999992E-3</v>
      </c>
      <c r="K200" s="4">
        <v>1.2899999999999999E-3</v>
      </c>
      <c r="L200" s="1">
        <f t="shared" si="3"/>
        <v>-45.084770270270276</v>
      </c>
    </row>
    <row r="201" spans="1:12" x14ac:dyDescent="0.15">
      <c r="A201" s="1">
        <v>165.5</v>
      </c>
      <c r="B201" s="1">
        <v>601.6</v>
      </c>
      <c r="C201" s="1">
        <v>129.5</v>
      </c>
      <c r="D201" s="1">
        <v>26.3</v>
      </c>
      <c r="E201" s="1">
        <v>26.7</v>
      </c>
      <c r="F201" s="4">
        <v>7.3700000000000002E-4</v>
      </c>
      <c r="G201" s="1">
        <v>0</v>
      </c>
      <c r="H201" s="4">
        <v>-3.6999999999999998E-2</v>
      </c>
      <c r="I201" s="1">
        <v>0</v>
      </c>
      <c r="J201" s="4">
        <v>9.8499999999999994E-3</v>
      </c>
      <c r="K201" s="4">
        <v>1.2800000000000001E-3</v>
      </c>
      <c r="L201" s="1">
        <f t="shared" si="3"/>
        <v>-31.415000000000006</v>
      </c>
    </row>
    <row r="202" spans="1:12" x14ac:dyDescent="0.15">
      <c r="A202" s="1">
        <v>166</v>
      </c>
      <c r="B202" s="1">
        <v>597.6</v>
      </c>
      <c r="C202" s="1">
        <v>128.9</v>
      </c>
      <c r="D202" s="1">
        <v>26.3</v>
      </c>
      <c r="E202" s="1">
        <v>26.7</v>
      </c>
      <c r="F202" s="4">
        <v>6.11E-4</v>
      </c>
      <c r="G202" s="1">
        <v>0</v>
      </c>
      <c r="H202" s="4">
        <v>-2.8299999999999999E-2</v>
      </c>
      <c r="I202" s="1">
        <v>0</v>
      </c>
      <c r="J202" s="4">
        <v>9.7699999999999992E-3</v>
      </c>
      <c r="K202" s="4">
        <v>1.2700000000000001E-3</v>
      </c>
      <c r="L202" s="1">
        <f t="shared" si="3"/>
        <v>-24.028229729729734</v>
      </c>
    </row>
    <row r="203" spans="1:12" x14ac:dyDescent="0.15">
      <c r="A203" s="1">
        <v>166.5</v>
      </c>
      <c r="B203" s="1">
        <v>593.5</v>
      </c>
      <c r="C203" s="1">
        <v>128.4</v>
      </c>
      <c r="D203" s="1">
        <v>26.3</v>
      </c>
      <c r="E203" s="1">
        <v>26.7</v>
      </c>
      <c r="F203" s="4">
        <v>7.1599999999999995E-4</v>
      </c>
      <c r="G203" s="1">
        <v>0</v>
      </c>
      <c r="H203" s="4">
        <v>-3.56E-2</v>
      </c>
      <c r="I203" s="1">
        <v>0</v>
      </c>
      <c r="J203" s="4">
        <v>9.6900000000000007E-3</v>
      </c>
      <c r="K203" s="4">
        <v>1.2600000000000001E-3</v>
      </c>
      <c r="L203" s="1">
        <f t="shared" si="3"/>
        <v>-30.226324324324331</v>
      </c>
    </row>
    <row r="204" spans="1:12" x14ac:dyDescent="0.15">
      <c r="A204" s="1">
        <v>167</v>
      </c>
      <c r="B204" s="1">
        <v>589.6</v>
      </c>
      <c r="C204" s="1">
        <v>127.7</v>
      </c>
      <c r="D204" s="1">
        <v>26.3</v>
      </c>
      <c r="E204" s="1">
        <v>26.7</v>
      </c>
      <c r="F204" s="4">
        <v>6.9499999999999998E-4</v>
      </c>
      <c r="G204" s="1">
        <v>0</v>
      </c>
      <c r="H204" s="4">
        <v>-3.5200000000000002E-2</v>
      </c>
      <c r="I204" s="1">
        <v>0</v>
      </c>
      <c r="J204" s="4">
        <v>9.6100000000000005E-3</v>
      </c>
      <c r="K204" s="4">
        <v>1.2600000000000001E-3</v>
      </c>
      <c r="L204" s="1">
        <f t="shared" si="3"/>
        <v>-29.88670270270271</v>
      </c>
    </row>
    <row r="205" spans="1:12" x14ac:dyDescent="0.15">
      <c r="A205" s="1">
        <v>167.5</v>
      </c>
      <c r="B205" s="1">
        <v>585.70000000000005</v>
      </c>
      <c r="C205" s="1">
        <v>127.2</v>
      </c>
      <c r="D205" s="1">
        <v>26.3</v>
      </c>
      <c r="E205" s="1">
        <v>26.7</v>
      </c>
      <c r="F205" s="4">
        <v>6.11E-4</v>
      </c>
      <c r="G205" s="1">
        <v>0</v>
      </c>
      <c r="H205" s="4">
        <v>-2.98E-2</v>
      </c>
      <c r="I205" s="1">
        <v>0</v>
      </c>
      <c r="J205" s="4">
        <v>9.5300000000000003E-3</v>
      </c>
      <c r="K205" s="4">
        <v>1.25E-3</v>
      </c>
      <c r="L205" s="1">
        <f t="shared" si="3"/>
        <v>-25.301810810810814</v>
      </c>
    </row>
    <row r="206" spans="1:12" x14ac:dyDescent="0.15">
      <c r="A206" s="1">
        <v>168</v>
      </c>
      <c r="B206" s="1">
        <v>581.79999999999995</v>
      </c>
      <c r="C206" s="1">
        <v>126.6</v>
      </c>
      <c r="D206" s="1">
        <v>26.3</v>
      </c>
      <c r="E206" s="1">
        <v>26.7</v>
      </c>
      <c r="F206" s="4">
        <v>6.9499999999999998E-4</v>
      </c>
      <c r="G206" s="1">
        <v>0</v>
      </c>
      <c r="H206" s="4">
        <v>-3.56E-2</v>
      </c>
      <c r="I206" s="1">
        <v>0</v>
      </c>
      <c r="J206" s="4">
        <v>9.4500000000000001E-3</v>
      </c>
      <c r="K206" s="4">
        <v>1.24E-3</v>
      </c>
      <c r="L206" s="1">
        <f t="shared" si="3"/>
        <v>-30.226324324324331</v>
      </c>
    </row>
    <row r="207" spans="1:12" x14ac:dyDescent="0.15">
      <c r="A207" s="1">
        <v>169</v>
      </c>
      <c r="B207" s="1">
        <v>574.4</v>
      </c>
      <c r="C207" s="1">
        <v>125.6</v>
      </c>
      <c r="D207" s="1">
        <v>26.3</v>
      </c>
      <c r="E207" s="1">
        <v>26.7</v>
      </c>
      <c r="F207" s="4">
        <v>5.2700000000000002E-4</v>
      </c>
      <c r="G207" s="1">
        <v>0</v>
      </c>
      <c r="H207" s="4">
        <v>-2.5100000000000001E-2</v>
      </c>
      <c r="I207" s="1">
        <v>0</v>
      </c>
      <c r="J207" s="4">
        <v>9.2999999999999992E-3</v>
      </c>
      <c r="K207" s="4">
        <v>1.23E-3</v>
      </c>
      <c r="L207" s="1">
        <f t="shared" si="3"/>
        <v>-21.311256756756762</v>
      </c>
    </row>
    <row r="208" spans="1:12" x14ac:dyDescent="0.15">
      <c r="A208" s="1">
        <v>170</v>
      </c>
      <c r="B208" s="1">
        <v>567.1</v>
      </c>
      <c r="C208" s="1">
        <v>124.5</v>
      </c>
      <c r="D208" s="1">
        <v>26.3</v>
      </c>
      <c r="E208" s="1">
        <v>26.7</v>
      </c>
      <c r="F208" s="4">
        <v>7.3700000000000002E-4</v>
      </c>
      <c r="G208" s="1">
        <v>0</v>
      </c>
      <c r="H208" s="4">
        <v>-3.4200000000000001E-2</v>
      </c>
      <c r="I208" s="1">
        <v>0</v>
      </c>
      <c r="J208" s="4">
        <v>9.1500000000000001E-3</v>
      </c>
      <c r="K208" s="4">
        <v>1.2099999999999999E-3</v>
      </c>
      <c r="L208" s="1">
        <f t="shared" si="3"/>
        <v>-29.037648648648656</v>
      </c>
    </row>
    <row r="209" spans="1:12" x14ac:dyDescent="0.15">
      <c r="A209" s="1">
        <v>171</v>
      </c>
      <c r="B209" s="1">
        <v>560</v>
      </c>
      <c r="C209" s="1">
        <v>123.5</v>
      </c>
      <c r="D209" s="1">
        <v>26.3</v>
      </c>
      <c r="E209" s="1">
        <v>26.7</v>
      </c>
      <c r="F209" s="4">
        <v>7.7899999999999996E-4</v>
      </c>
      <c r="G209" s="1">
        <v>0</v>
      </c>
      <c r="H209" s="4">
        <v>-3.8100000000000002E-2</v>
      </c>
      <c r="I209" s="1">
        <v>0</v>
      </c>
      <c r="J209" s="4">
        <v>9.0100000000000006E-3</v>
      </c>
      <c r="K209" s="4">
        <v>1.1999999999999999E-3</v>
      </c>
      <c r="L209" s="1">
        <f t="shared" si="3"/>
        <v>-32.348959459459465</v>
      </c>
    </row>
    <row r="210" spans="1:12" x14ac:dyDescent="0.15">
      <c r="A210" s="1">
        <v>172</v>
      </c>
      <c r="B210" s="1">
        <v>553.1</v>
      </c>
      <c r="C210" s="1">
        <v>122.5</v>
      </c>
      <c r="D210" s="1">
        <v>26.3</v>
      </c>
      <c r="E210" s="1">
        <v>26.7</v>
      </c>
      <c r="F210" s="4">
        <v>5.6899999999999995E-4</v>
      </c>
      <c r="G210" s="1">
        <v>0</v>
      </c>
      <c r="H210" s="4">
        <v>-2.75E-2</v>
      </c>
      <c r="I210" s="1">
        <v>0</v>
      </c>
      <c r="J210" s="4">
        <v>8.8699999999999994E-3</v>
      </c>
      <c r="K210" s="4">
        <v>1.1800000000000001E-3</v>
      </c>
      <c r="L210" s="1">
        <f t="shared" si="3"/>
        <v>-23.348986486486488</v>
      </c>
    </row>
    <row r="211" spans="1:12" x14ac:dyDescent="0.15">
      <c r="A211" s="1">
        <v>173</v>
      </c>
      <c r="B211" s="1">
        <v>546.29999999999995</v>
      </c>
      <c r="C211" s="1">
        <v>121.5</v>
      </c>
      <c r="D211" s="1">
        <v>26.3</v>
      </c>
      <c r="E211" s="1">
        <v>26.7</v>
      </c>
      <c r="F211" s="4">
        <v>7.1599999999999995E-4</v>
      </c>
      <c r="G211" s="1">
        <v>0</v>
      </c>
      <c r="H211" s="4">
        <v>-3.44E-2</v>
      </c>
      <c r="I211" s="1">
        <v>0</v>
      </c>
      <c r="J211" s="4">
        <v>8.7399999999999995E-3</v>
      </c>
      <c r="K211" s="4">
        <v>1.17E-3</v>
      </c>
      <c r="L211" s="1">
        <f t="shared" si="3"/>
        <v>-29.207459459459464</v>
      </c>
    </row>
    <row r="212" spans="1:12" x14ac:dyDescent="0.15">
      <c r="A212" s="1">
        <v>174</v>
      </c>
      <c r="B212" s="1">
        <v>539.70000000000005</v>
      </c>
      <c r="C212" s="1">
        <v>120.6</v>
      </c>
      <c r="D212" s="1">
        <v>26.3</v>
      </c>
      <c r="E212" s="1">
        <v>26.7</v>
      </c>
      <c r="F212" s="4">
        <v>8.6399999999999997E-4</v>
      </c>
      <c r="G212" s="1">
        <v>0</v>
      </c>
      <c r="H212" s="4">
        <v>-4.3799999999999999E-2</v>
      </c>
      <c r="I212" s="1">
        <v>0</v>
      </c>
      <c r="J212" s="4">
        <v>8.6E-3</v>
      </c>
      <c r="K212" s="4">
        <v>1.16E-3</v>
      </c>
      <c r="L212" s="1">
        <f t="shared" si="3"/>
        <v>-37.188567567567574</v>
      </c>
    </row>
    <row r="213" spans="1:12" x14ac:dyDescent="0.15">
      <c r="A213" s="1">
        <v>175</v>
      </c>
      <c r="B213" s="1">
        <v>533.29999999999995</v>
      </c>
      <c r="C213" s="1">
        <v>119.7</v>
      </c>
      <c r="D213" s="1">
        <v>26.3</v>
      </c>
      <c r="E213" s="1">
        <v>26.7</v>
      </c>
      <c r="F213" s="4">
        <v>6.9499999999999998E-4</v>
      </c>
      <c r="G213" s="1">
        <v>0</v>
      </c>
      <c r="H213" s="4">
        <v>-3.73E-2</v>
      </c>
      <c r="I213" s="1">
        <v>0</v>
      </c>
      <c r="J213" s="4">
        <v>8.4799999999999997E-3</v>
      </c>
      <c r="K213" s="4">
        <v>1.14E-3</v>
      </c>
      <c r="L213" s="1">
        <f t="shared" si="3"/>
        <v>-31.669716216216219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4"/>
  <sheetViews>
    <sheetView workbookViewId="0">
      <selection activeCell="AD6" sqref="AD6"/>
    </sheetView>
  </sheetViews>
  <sheetFormatPr baseColWidth="10" defaultColWidth="8.83203125" defaultRowHeight="11" x14ac:dyDescent="0.15"/>
  <cols>
    <col min="1" max="2" width="6.1640625" style="1" customWidth="1"/>
    <col min="3" max="3" width="9.1640625" style="1" customWidth="1"/>
    <col min="4" max="4" width="3.5" style="1" customWidth="1"/>
    <col min="5" max="6" width="5.83203125" style="1" customWidth="1"/>
    <col min="7" max="7" width="3.6640625" style="1" customWidth="1"/>
    <col min="8" max="8" width="6.1640625" style="1" customWidth="1"/>
    <col min="9" max="9" width="4.33203125" style="1" customWidth="1"/>
    <col min="10" max="10" width="6.5" style="1" customWidth="1"/>
    <col min="11" max="11" width="6.1640625" style="1" customWidth="1"/>
    <col min="12" max="12" width="6.5" style="1" customWidth="1"/>
    <col min="13" max="13" width="6.1640625" style="1" customWidth="1"/>
    <col min="14" max="14" width="5.5" style="1" customWidth="1"/>
    <col min="15" max="15" width="3.5" style="1" customWidth="1"/>
    <col min="16" max="16" width="5.83203125" style="1" customWidth="1"/>
    <col min="17" max="17" width="6.33203125" style="1" customWidth="1"/>
    <col min="18" max="18" width="3.6640625" style="1" customWidth="1"/>
    <col min="19" max="19" width="6.1640625" style="1" customWidth="1"/>
    <col min="20" max="20" width="4.33203125" style="1" customWidth="1"/>
    <col min="21" max="21" width="6.5" style="1" customWidth="1"/>
    <col min="22" max="22" width="5.83203125" style="1" customWidth="1"/>
    <col min="23" max="23" width="6.83203125" style="1" customWidth="1"/>
    <col min="24" max="24" width="7.1640625" style="1" customWidth="1"/>
    <col min="25" max="25" width="6.83203125" style="1" customWidth="1"/>
    <col min="26" max="27" width="9.1640625" style="1" customWidth="1"/>
    <col min="28" max="28" width="8.1640625" style="1" customWidth="1"/>
    <col min="29" max="30" width="8.5" style="1" customWidth="1"/>
    <col min="31" max="16384" width="8.83203125" style="1"/>
  </cols>
  <sheetData>
    <row r="1" spans="1:30" ht="44" x14ac:dyDescent="0.15">
      <c r="A1" s="1">
        <v>556</v>
      </c>
      <c r="B1" s="1">
        <v>24</v>
      </c>
      <c r="C1" s="1">
        <v>20</v>
      </c>
      <c r="D1" s="1">
        <v>22.5</v>
      </c>
      <c r="E1" s="1">
        <v>18</v>
      </c>
      <c r="F1" s="4">
        <v>0.50900000000000001</v>
      </c>
      <c r="G1" s="1">
        <v>71.7</v>
      </c>
      <c r="H1" s="4">
        <v>7.1000000000000004E-3</v>
      </c>
      <c r="I1" s="1">
        <v>36.5</v>
      </c>
      <c r="J1" s="4">
        <v>1.7799999999999999E-5</v>
      </c>
      <c r="K1" s="4">
        <v>-2.51E-5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  <c r="W1" s="3" t="s">
        <v>15</v>
      </c>
      <c r="X1" s="3" t="s">
        <v>16</v>
      </c>
      <c r="Y1" s="3" t="s">
        <v>17</v>
      </c>
      <c r="Z1" s="3" t="s">
        <v>18</v>
      </c>
      <c r="AA1" s="3" t="s">
        <v>19</v>
      </c>
      <c r="AB1" s="3" t="s">
        <v>20</v>
      </c>
      <c r="AC1" s="3" t="s">
        <v>14</v>
      </c>
      <c r="AD1" s="3" t="s">
        <v>14</v>
      </c>
    </row>
    <row r="2" spans="1:30" x14ac:dyDescent="0.15">
      <c r="A2" s="1">
        <v>557</v>
      </c>
      <c r="B2" s="1">
        <v>29.3</v>
      </c>
      <c r="C2" s="1">
        <v>24</v>
      </c>
      <c r="D2" s="1">
        <v>22.5</v>
      </c>
      <c r="E2" s="1">
        <v>18</v>
      </c>
      <c r="F2" s="4">
        <v>0.53500000000000003</v>
      </c>
      <c r="G2" s="1">
        <v>71.8</v>
      </c>
      <c r="H2" s="4">
        <v>7.45E-3</v>
      </c>
      <c r="I2" s="1">
        <v>38.4</v>
      </c>
      <c r="J2" s="4">
        <v>7.3499999999999998E-5</v>
      </c>
      <c r="K2" s="4">
        <v>1.7200000000000001E-5</v>
      </c>
      <c r="L2" s="1">
        <v>1460</v>
      </c>
      <c r="M2" s="1">
        <v>31</v>
      </c>
      <c r="N2" s="1">
        <v>29</v>
      </c>
      <c r="O2" s="1">
        <v>22.4</v>
      </c>
      <c r="P2" s="1">
        <v>17.899999999999999</v>
      </c>
      <c r="Q2" s="4">
        <v>2.0899999999999998E-3</v>
      </c>
      <c r="R2" s="1">
        <v>0</v>
      </c>
      <c r="S2" s="4">
        <v>-6.7900000000000002E-2</v>
      </c>
      <c r="T2" s="1">
        <v>0</v>
      </c>
      <c r="U2" s="4">
        <v>9.2499999999999999E-5</v>
      </c>
      <c r="V2" s="4">
        <v>7.1199999999999996E-5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1000</v>
      </c>
      <c r="AD2" s="1">
        <v>1050</v>
      </c>
    </row>
    <row r="3" spans="1:30" x14ac:dyDescent="0.15">
      <c r="A3" s="1">
        <v>558</v>
      </c>
      <c r="B3" s="1">
        <v>36.1</v>
      </c>
      <c r="C3" s="1">
        <v>27.2</v>
      </c>
      <c r="D3" s="1">
        <v>22.5</v>
      </c>
      <c r="E3" s="1">
        <v>18</v>
      </c>
      <c r="F3" s="4">
        <v>0.56100000000000005</v>
      </c>
      <c r="G3" s="1">
        <v>71.8</v>
      </c>
      <c r="H3" s="4">
        <v>7.8100000000000001E-3</v>
      </c>
      <c r="I3" s="1">
        <v>40.299999999999997</v>
      </c>
      <c r="J3" s="4">
        <v>1.47E-4</v>
      </c>
      <c r="K3" s="4">
        <v>5.13E-5</v>
      </c>
      <c r="L3" s="1">
        <v>1461</v>
      </c>
      <c r="M3" s="1">
        <v>39.9</v>
      </c>
      <c r="N3" s="1">
        <v>42.2</v>
      </c>
      <c r="O3" s="1">
        <v>22.4</v>
      </c>
      <c r="P3" s="1">
        <v>17.899999999999999</v>
      </c>
      <c r="Q3" s="4">
        <v>-0.52500000000000002</v>
      </c>
      <c r="R3" s="1">
        <v>71.7</v>
      </c>
      <c r="S3" s="4">
        <v>7.3200000000000001E-3</v>
      </c>
      <c r="T3" s="1">
        <v>37.700000000000003</v>
      </c>
      <c r="U3" s="4">
        <v>1.9000000000000001E-4</v>
      </c>
      <c r="V3" s="4">
        <v>2.1599999999999999E-4</v>
      </c>
      <c r="W3" s="1">
        <v>38</v>
      </c>
      <c r="X3" s="1">
        <v>39</v>
      </c>
      <c r="Y3" s="1">
        <v>0.54300000000000004</v>
      </c>
      <c r="Z3" s="1">
        <v>71.75</v>
      </c>
      <c r="AA3" s="4">
        <v>7.5700000000000003E-3</v>
      </c>
      <c r="AB3" s="1">
        <f>AA3*1000000*(3.1415*0.1*0.1)/37</f>
        <v>6.4273391891891904</v>
      </c>
    </row>
    <row r="4" spans="1:30" x14ac:dyDescent="0.15">
      <c r="A4" s="1">
        <v>559</v>
      </c>
      <c r="B4" s="1">
        <v>44.2</v>
      </c>
      <c r="C4" s="1">
        <v>30.2</v>
      </c>
      <c r="D4" s="1">
        <v>22.5</v>
      </c>
      <c r="E4" s="1">
        <v>18</v>
      </c>
      <c r="F4" s="4">
        <v>0.58799999999999997</v>
      </c>
      <c r="G4" s="1">
        <v>71.8</v>
      </c>
      <c r="H4" s="4">
        <v>8.1799999999999998E-3</v>
      </c>
      <c r="I4" s="1">
        <v>42.2</v>
      </c>
      <c r="J4" s="4">
        <v>2.3699999999999999E-4</v>
      </c>
      <c r="K4" s="4">
        <v>8.2899999999999996E-5</v>
      </c>
      <c r="L4" s="1">
        <v>1462</v>
      </c>
      <c r="M4" s="1">
        <v>49.2</v>
      </c>
      <c r="N4" s="1">
        <v>45.3</v>
      </c>
      <c r="O4" s="1">
        <v>22.4</v>
      </c>
      <c r="P4" s="1">
        <v>17.899999999999999</v>
      </c>
      <c r="Q4" s="4">
        <v>-0.55200000000000005</v>
      </c>
      <c r="R4" s="1">
        <v>71.8</v>
      </c>
      <c r="S4" s="4">
        <v>7.6800000000000002E-3</v>
      </c>
      <c r="T4" s="1">
        <v>39.6</v>
      </c>
      <c r="U4" s="4">
        <v>2.9500000000000001E-4</v>
      </c>
      <c r="V4" s="4">
        <v>2.5099999999999998E-4</v>
      </c>
      <c r="W4" s="1">
        <v>46.7</v>
      </c>
      <c r="X4" s="1">
        <v>40.9</v>
      </c>
      <c r="Y4" s="1">
        <v>0.56999999999999995</v>
      </c>
      <c r="Z4" s="1">
        <v>71.8</v>
      </c>
      <c r="AA4" s="4">
        <v>7.9299999999999995E-3</v>
      </c>
      <c r="AB4" s="1">
        <f>AA4*1000000*(3.1415*0.1*0.1)/37</f>
        <v>6.7329986486486497</v>
      </c>
    </row>
    <row r="5" spans="1:30" x14ac:dyDescent="0.15">
      <c r="A5" s="1">
        <v>560</v>
      </c>
      <c r="B5" s="1">
        <v>53.1</v>
      </c>
      <c r="C5" s="1">
        <v>33.1</v>
      </c>
      <c r="D5" s="1">
        <v>22.5</v>
      </c>
      <c r="E5" s="1">
        <v>18</v>
      </c>
      <c r="F5" s="4">
        <v>0.61599999999999999</v>
      </c>
      <c r="G5" s="1">
        <v>71.8</v>
      </c>
      <c r="H5" s="4">
        <v>8.5699999999999995E-3</v>
      </c>
      <c r="I5" s="1">
        <v>44.2</v>
      </c>
      <c r="J5" s="4">
        <v>3.39E-4</v>
      </c>
      <c r="K5" s="4">
        <v>1.15E-4</v>
      </c>
      <c r="L5" s="1">
        <v>1463</v>
      </c>
      <c r="M5" s="1">
        <v>59.9</v>
      </c>
      <c r="N5" s="1">
        <v>47.8</v>
      </c>
      <c r="O5" s="1">
        <v>22.4</v>
      </c>
      <c r="P5" s="1">
        <v>17.899999999999999</v>
      </c>
      <c r="Q5" s="4">
        <v>-0.57799999999999996</v>
      </c>
      <c r="R5" s="1">
        <v>71.8</v>
      </c>
      <c r="S5" s="4">
        <v>8.0599999999999995E-3</v>
      </c>
      <c r="T5" s="1">
        <v>41.5</v>
      </c>
      <c r="U5" s="4">
        <v>4.1899999999999999E-4</v>
      </c>
      <c r="V5" s="4">
        <v>2.7900000000000001E-4</v>
      </c>
      <c r="W5" s="1">
        <v>56.5</v>
      </c>
      <c r="X5" s="1">
        <v>42.85</v>
      </c>
      <c r="Y5" s="1">
        <v>0.59699999999999998</v>
      </c>
      <c r="Z5" s="1">
        <v>71.8</v>
      </c>
      <c r="AA5" s="4">
        <v>8.3199999999999993E-3</v>
      </c>
      <c r="AB5" s="1">
        <f>AA5*1000000*(3.1415*0.1*0.1)/37</f>
        <v>7.0641297297297312</v>
      </c>
    </row>
    <row r="6" spans="1:30" x14ac:dyDescent="0.15">
      <c r="A6" s="1">
        <v>561</v>
      </c>
      <c r="B6" s="1">
        <v>62.8</v>
      </c>
      <c r="C6" s="1">
        <v>35.799999999999997</v>
      </c>
      <c r="D6" s="1">
        <v>22.5</v>
      </c>
      <c r="E6" s="1">
        <v>18</v>
      </c>
      <c r="F6" s="4">
        <v>0.64500000000000002</v>
      </c>
      <c r="G6" s="1">
        <v>71.8</v>
      </c>
      <c r="H6" s="4">
        <v>8.9800000000000001E-3</v>
      </c>
      <c r="I6" s="1">
        <v>46.3</v>
      </c>
      <c r="J6" s="4">
        <v>4.5199999999999998E-4</v>
      </c>
      <c r="K6" s="4">
        <v>1.44E-4</v>
      </c>
      <c r="L6" s="1">
        <v>1464</v>
      </c>
      <c r="M6" s="1">
        <v>71.5</v>
      </c>
      <c r="N6" s="1">
        <v>49.9</v>
      </c>
      <c r="O6" s="1">
        <v>22.4</v>
      </c>
      <c r="P6" s="1">
        <v>18</v>
      </c>
      <c r="Q6" s="4">
        <v>-0.60699999999999998</v>
      </c>
      <c r="R6" s="1">
        <v>71.8</v>
      </c>
      <c r="S6" s="4">
        <v>8.4499999999999992E-3</v>
      </c>
      <c r="T6" s="1">
        <v>43.6</v>
      </c>
      <c r="U6" s="4">
        <v>5.5900000000000004E-4</v>
      </c>
      <c r="V6" s="4">
        <v>3.0299999999999999E-4</v>
      </c>
      <c r="W6" s="1">
        <v>67.2</v>
      </c>
      <c r="X6" s="1">
        <v>44.95</v>
      </c>
      <c r="Y6" s="1">
        <v>0.626</v>
      </c>
      <c r="Z6" s="1">
        <v>71.8</v>
      </c>
      <c r="AA6" s="4">
        <v>8.7200000000000003E-3</v>
      </c>
      <c r="AB6" s="1">
        <f>AA6*1000000*(3.1415*0.1*0.1)/37</f>
        <v>7.4037513513513531</v>
      </c>
    </row>
    <row r="7" spans="1:30" x14ac:dyDescent="0.15">
      <c r="A7" s="1">
        <v>562</v>
      </c>
      <c r="B7" s="1">
        <v>73.2</v>
      </c>
      <c r="C7" s="1">
        <v>38.6</v>
      </c>
      <c r="D7" s="1">
        <v>22.5</v>
      </c>
      <c r="E7" s="1">
        <v>18</v>
      </c>
      <c r="F7" s="4">
        <v>0.67500000000000004</v>
      </c>
      <c r="G7" s="1">
        <v>71.8</v>
      </c>
      <c r="H7" s="4">
        <v>9.4000000000000004E-3</v>
      </c>
      <c r="I7" s="1">
        <v>48.5</v>
      </c>
      <c r="J7" s="4">
        <v>5.7899999999999998E-4</v>
      </c>
      <c r="K7" s="4">
        <v>1.75E-4</v>
      </c>
      <c r="L7" s="1">
        <v>1465</v>
      </c>
      <c r="M7" s="1">
        <v>84.1</v>
      </c>
      <c r="N7" s="1">
        <v>51.9</v>
      </c>
      <c r="O7" s="1">
        <v>22.5</v>
      </c>
      <c r="P7" s="1">
        <v>17.899999999999999</v>
      </c>
      <c r="Q7" s="4">
        <v>-0.63600000000000001</v>
      </c>
      <c r="R7" s="1">
        <v>71.8</v>
      </c>
      <c r="S7" s="4">
        <v>8.8500000000000002E-3</v>
      </c>
      <c r="T7" s="1">
        <v>45.7</v>
      </c>
      <c r="U7" s="4">
        <v>7.1400000000000001E-4</v>
      </c>
      <c r="V7" s="4">
        <v>3.2499999999999999E-4</v>
      </c>
      <c r="W7" s="1">
        <v>78.7</v>
      </c>
      <c r="X7" s="1">
        <v>47.1</v>
      </c>
      <c r="Y7" s="1">
        <v>0.65549999999999997</v>
      </c>
      <c r="Z7" s="1">
        <v>71.8</v>
      </c>
      <c r="AA7" s="4">
        <v>9.1299999999999992E-3</v>
      </c>
      <c r="AB7" s="1">
        <v>7.7476182429999998</v>
      </c>
    </row>
    <row r="8" spans="1:30" x14ac:dyDescent="0.15">
      <c r="A8" s="1">
        <v>563</v>
      </c>
      <c r="B8" s="1">
        <v>84.4</v>
      </c>
      <c r="C8" s="1">
        <v>41.5</v>
      </c>
      <c r="D8" s="1">
        <v>22.5</v>
      </c>
      <c r="E8" s="1">
        <v>18</v>
      </c>
      <c r="F8" s="4">
        <v>0.70699999999999996</v>
      </c>
      <c r="G8" s="1">
        <v>71.8</v>
      </c>
      <c r="H8" s="4">
        <v>9.8499999999999994E-3</v>
      </c>
      <c r="I8" s="1">
        <v>50.8</v>
      </c>
      <c r="J8" s="4">
        <v>7.18E-4</v>
      </c>
      <c r="K8" s="4">
        <v>2.0699999999999999E-4</v>
      </c>
      <c r="L8" s="1">
        <v>1466</v>
      </c>
      <c r="M8" s="1">
        <v>97.3</v>
      </c>
      <c r="N8" s="1">
        <v>53.8</v>
      </c>
      <c r="O8" s="1">
        <v>22.4</v>
      </c>
      <c r="P8" s="1">
        <v>17.899999999999999</v>
      </c>
      <c r="Q8" s="4">
        <v>-0.66600000000000004</v>
      </c>
      <c r="R8" s="1">
        <v>71.8</v>
      </c>
      <c r="S8" s="4">
        <v>9.2800000000000001E-3</v>
      </c>
      <c r="T8" s="1">
        <v>47.9</v>
      </c>
      <c r="U8" s="4">
        <v>8.8500000000000004E-4</v>
      </c>
      <c r="V8" s="4">
        <v>3.48E-4</v>
      </c>
      <c r="W8" s="1">
        <v>90.9</v>
      </c>
      <c r="X8" s="1">
        <v>49.35</v>
      </c>
      <c r="Y8" s="1">
        <v>0.6865</v>
      </c>
      <c r="Z8" s="1">
        <v>71.8</v>
      </c>
      <c r="AA8" s="4">
        <v>9.5700000000000004E-3</v>
      </c>
      <c r="AB8" s="1">
        <v>8.1212020270000007</v>
      </c>
    </row>
    <row r="9" spans="1:30" x14ac:dyDescent="0.15">
      <c r="A9" s="1">
        <v>564</v>
      </c>
      <c r="B9" s="1">
        <v>96.2</v>
      </c>
      <c r="C9" s="1">
        <v>44.4</v>
      </c>
      <c r="D9" s="1">
        <v>22.5</v>
      </c>
      <c r="E9" s="1">
        <v>18</v>
      </c>
      <c r="F9" s="4">
        <v>0.74</v>
      </c>
      <c r="G9" s="1">
        <v>71.8</v>
      </c>
      <c r="H9" s="4">
        <v>1.03E-2</v>
      </c>
      <c r="I9" s="1">
        <v>53.1</v>
      </c>
      <c r="J9" s="4">
        <v>8.6899999999999998E-4</v>
      </c>
      <c r="K9" s="4">
        <v>2.3900000000000001E-4</v>
      </c>
      <c r="L9" s="1">
        <v>1467</v>
      </c>
      <c r="M9" s="1">
        <v>111.4</v>
      </c>
      <c r="N9" s="1">
        <v>55.8</v>
      </c>
      <c r="O9" s="1">
        <v>22.4</v>
      </c>
      <c r="P9" s="1">
        <v>17.899999999999999</v>
      </c>
      <c r="Q9" s="4">
        <v>-0.69799999999999995</v>
      </c>
      <c r="R9" s="1">
        <v>71.8</v>
      </c>
      <c r="S9" s="4">
        <v>9.7199999999999995E-3</v>
      </c>
      <c r="T9" s="1">
        <v>50.1</v>
      </c>
      <c r="U9" s="4">
        <v>1.07E-3</v>
      </c>
      <c r="V9" s="4">
        <v>3.7100000000000002E-4</v>
      </c>
      <c r="W9" s="1">
        <v>103.8</v>
      </c>
      <c r="X9" s="1">
        <v>51.6</v>
      </c>
      <c r="Y9" s="1">
        <v>0.71899999999999997</v>
      </c>
      <c r="Z9" s="1">
        <v>71.8</v>
      </c>
      <c r="AA9" s="4">
        <v>0.01</v>
      </c>
      <c r="AB9" s="1">
        <v>8.499031081</v>
      </c>
    </row>
    <row r="10" spans="1:30" x14ac:dyDescent="0.15">
      <c r="A10" s="1">
        <v>565</v>
      </c>
      <c r="B10" s="1">
        <v>108.7</v>
      </c>
      <c r="C10" s="1">
        <v>47.3</v>
      </c>
      <c r="D10" s="1">
        <v>22.5</v>
      </c>
      <c r="E10" s="1">
        <v>18</v>
      </c>
      <c r="F10" s="4">
        <v>0.77500000000000002</v>
      </c>
      <c r="G10" s="1">
        <v>71.8</v>
      </c>
      <c r="H10" s="4">
        <v>1.0800000000000001E-2</v>
      </c>
      <c r="I10" s="1">
        <v>55.6</v>
      </c>
      <c r="J10" s="4">
        <v>1.0300000000000001E-3</v>
      </c>
      <c r="K10" s="4">
        <v>2.72E-4</v>
      </c>
      <c r="L10" s="1">
        <v>1468</v>
      </c>
      <c r="M10" s="1">
        <v>126.3</v>
      </c>
      <c r="N10" s="1">
        <v>57.5</v>
      </c>
      <c r="O10" s="1">
        <v>22.4</v>
      </c>
      <c r="P10" s="1">
        <v>17.899999999999999</v>
      </c>
      <c r="Q10" s="4">
        <v>-0.73099999999999998</v>
      </c>
      <c r="R10" s="1">
        <v>71.8</v>
      </c>
      <c r="S10" s="4">
        <v>1.0200000000000001E-2</v>
      </c>
      <c r="T10" s="1">
        <v>52.5</v>
      </c>
      <c r="U10" s="4">
        <v>1.2800000000000001E-3</v>
      </c>
      <c r="V10" s="4">
        <v>3.9199999999999999E-4</v>
      </c>
      <c r="W10" s="1">
        <v>117.5</v>
      </c>
      <c r="X10" s="1">
        <v>54.05</v>
      </c>
      <c r="Y10" s="1">
        <v>0.753</v>
      </c>
      <c r="Z10" s="1">
        <v>71.8</v>
      </c>
      <c r="AA10" s="4">
        <v>1.0500000000000001E-2</v>
      </c>
      <c r="AB10" s="1">
        <v>8.9150675679999996</v>
      </c>
    </row>
    <row r="11" spans="1:30" x14ac:dyDescent="0.15">
      <c r="A11" s="1">
        <v>566</v>
      </c>
      <c r="B11" s="1">
        <v>121.9</v>
      </c>
      <c r="C11" s="1">
        <v>50.2</v>
      </c>
      <c r="D11" s="1">
        <v>22.5</v>
      </c>
      <c r="E11" s="1">
        <v>18</v>
      </c>
      <c r="F11" s="4">
        <v>0.81100000000000005</v>
      </c>
      <c r="G11" s="1">
        <v>71.8</v>
      </c>
      <c r="H11" s="4">
        <v>1.1299999999999999E-2</v>
      </c>
      <c r="I11" s="1">
        <v>58.2</v>
      </c>
      <c r="J11" s="4">
        <v>1.2099999999999999E-3</v>
      </c>
      <c r="K11" s="4">
        <v>3.0600000000000001E-4</v>
      </c>
      <c r="L11" s="1">
        <v>1469</v>
      </c>
      <c r="M11" s="1">
        <v>141.69999999999999</v>
      </c>
      <c r="N11" s="1">
        <v>59.2</v>
      </c>
      <c r="O11" s="1">
        <v>22.4</v>
      </c>
      <c r="P11" s="1">
        <v>17.899999999999999</v>
      </c>
      <c r="Q11" s="4">
        <v>-0.76600000000000001</v>
      </c>
      <c r="R11" s="1">
        <v>71.8</v>
      </c>
      <c r="S11" s="4">
        <v>1.0699999999999999E-2</v>
      </c>
      <c r="T11" s="1">
        <v>55</v>
      </c>
      <c r="U11" s="4">
        <v>1.49E-3</v>
      </c>
      <c r="V11" s="4">
        <v>4.1100000000000002E-4</v>
      </c>
      <c r="W11" s="1">
        <v>131.80000000000001</v>
      </c>
      <c r="X11" s="1">
        <v>56.6</v>
      </c>
      <c r="Y11" s="1">
        <v>0.78849999999999998</v>
      </c>
      <c r="Z11" s="1">
        <v>71.8</v>
      </c>
      <c r="AA11" s="4">
        <v>1.0999999999999999E-2</v>
      </c>
      <c r="AB11" s="1">
        <v>9.3395945949999994</v>
      </c>
    </row>
    <row r="12" spans="1:30" x14ac:dyDescent="0.15">
      <c r="A12" s="1">
        <v>567</v>
      </c>
      <c r="B12" s="1">
        <v>135.69999999999999</v>
      </c>
      <c r="C12" s="1">
        <v>53.1</v>
      </c>
      <c r="D12" s="1">
        <v>22.4</v>
      </c>
      <c r="E12" s="1">
        <v>18</v>
      </c>
      <c r="F12" s="4">
        <v>0.84899999999999998</v>
      </c>
      <c r="G12" s="1">
        <v>71.8</v>
      </c>
      <c r="H12" s="4">
        <v>1.18E-2</v>
      </c>
      <c r="I12" s="1">
        <v>61</v>
      </c>
      <c r="J12" s="4">
        <v>1.41E-3</v>
      </c>
      <c r="K12" s="4">
        <v>3.4000000000000002E-4</v>
      </c>
      <c r="L12" s="1">
        <v>1470</v>
      </c>
      <c r="M12" s="1">
        <v>158.1</v>
      </c>
      <c r="N12" s="1">
        <v>60.8</v>
      </c>
      <c r="O12" s="1">
        <v>22.4</v>
      </c>
      <c r="P12" s="1">
        <v>17.899999999999999</v>
      </c>
      <c r="Q12" s="4">
        <v>-0.80200000000000005</v>
      </c>
      <c r="R12" s="1">
        <v>71.8</v>
      </c>
      <c r="S12" s="4">
        <v>1.12E-2</v>
      </c>
      <c r="T12" s="1">
        <v>57.6</v>
      </c>
      <c r="U12" s="4">
        <v>1.74E-3</v>
      </c>
      <c r="V12" s="4">
        <v>4.2999999999999999E-4</v>
      </c>
      <c r="W12" s="1">
        <v>146.9</v>
      </c>
      <c r="X12" s="1">
        <v>59.3</v>
      </c>
      <c r="Y12" s="1">
        <v>0.82550000000000001</v>
      </c>
      <c r="Z12" s="1">
        <v>71.8</v>
      </c>
      <c r="AA12" s="4">
        <v>1.15E-2</v>
      </c>
      <c r="AB12" s="1">
        <v>9.7641216219999993</v>
      </c>
    </row>
    <row r="13" spans="1:30" x14ac:dyDescent="0.15">
      <c r="A13" s="1">
        <v>568</v>
      </c>
      <c r="B13" s="1">
        <v>150</v>
      </c>
      <c r="C13" s="1">
        <v>56</v>
      </c>
      <c r="D13" s="1">
        <v>22.5</v>
      </c>
      <c r="E13" s="1">
        <v>18</v>
      </c>
      <c r="F13" s="4">
        <v>0.88900000000000001</v>
      </c>
      <c r="G13" s="1">
        <v>71.8</v>
      </c>
      <c r="H13" s="4">
        <v>1.24E-2</v>
      </c>
      <c r="I13" s="1">
        <v>63.8</v>
      </c>
      <c r="J13" s="4">
        <v>1.6100000000000001E-3</v>
      </c>
      <c r="K13" s="4">
        <v>3.7300000000000001E-4</v>
      </c>
      <c r="L13" s="1">
        <v>1471</v>
      </c>
      <c r="M13" s="1">
        <v>175.3</v>
      </c>
      <c r="N13" s="1">
        <v>62.3</v>
      </c>
      <c r="O13" s="1">
        <v>22.4</v>
      </c>
      <c r="P13" s="1">
        <v>17.899999999999999</v>
      </c>
      <c r="Q13" s="4">
        <v>-0.84</v>
      </c>
      <c r="R13" s="1">
        <v>71.8</v>
      </c>
      <c r="S13" s="4">
        <v>1.17E-2</v>
      </c>
      <c r="T13" s="1">
        <v>60.3</v>
      </c>
      <c r="U13" s="4">
        <v>1.99E-3</v>
      </c>
      <c r="V13" s="4">
        <v>4.4799999999999999E-4</v>
      </c>
      <c r="W13" s="1">
        <v>162.69999999999999</v>
      </c>
      <c r="X13" s="1">
        <v>62.05</v>
      </c>
      <c r="Y13" s="1">
        <v>0.86450000000000005</v>
      </c>
      <c r="Z13" s="1">
        <v>71.8</v>
      </c>
      <c r="AA13" s="4">
        <v>1.21E-2</v>
      </c>
      <c r="AB13" s="1">
        <v>10.231101349999999</v>
      </c>
    </row>
    <row r="14" spans="1:30" x14ac:dyDescent="0.15">
      <c r="A14" s="1">
        <v>569</v>
      </c>
      <c r="B14" s="1">
        <v>165.1</v>
      </c>
      <c r="C14" s="1">
        <v>59</v>
      </c>
      <c r="D14" s="1">
        <v>22.5</v>
      </c>
      <c r="E14" s="1">
        <v>18</v>
      </c>
      <c r="F14" s="4">
        <v>0.93</v>
      </c>
      <c r="G14" s="1">
        <v>71.8</v>
      </c>
      <c r="H14" s="4">
        <v>1.2999999999999999E-2</v>
      </c>
      <c r="I14" s="1">
        <v>66.8</v>
      </c>
      <c r="J14" s="4">
        <v>1.8400000000000001E-3</v>
      </c>
      <c r="K14" s="4">
        <v>4.0900000000000002E-4</v>
      </c>
      <c r="L14" s="1">
        <v>1472</v>
      </c>
      <c r="M14" s="1">
        <v>193.2</v>
      </c>
      <c r="N14" s="1">
        <v>63.9</v>
      </c>
      <c r="O14" s="1">
        <v>22.4</v>
      </c>
      <c r="P14" s="1">
        <v>17.899999999999999</v>
      </c>
      <c r="Q14" s="4">
        <v>-0.88</v>
      </c>
      <c r="R14" s="1">
        <v>71.8</v>
      </c>
      <c r="S14" s="4">
        <v>1.23E-2</v>
      </c>
      <c r="T14" s="1">
        <v>63.2</v>
      </c>
      <c r="U14" s="4">
        <v>2.2699999999999999E-3</v>
      </c>
      <c r="V14" s="4">
        <v>4.6700000000000002E-4</v>
      </c>
      <c r="W14" s="1">
        <v>179.2</v>
      </c>
      <c r="X14" s="1">
        <v>65</v>
      </c>
      <c r="Y14" s="1">
        <v>0.90500000000000003</v>
      </c>
      <c r="Z14" s="1">
        <v>71.8</v>
      </c>
      <c r="AA14" s="4">
        <v>1.2699999999999999E-2</v>
      </c>
      <c r="AB14" s="1">
        <v>10.74053378</v>
      </c>
    </row>
    <row r="15" spans="1:30" x14ac:dyDescent="0.15">
      <c r="A15" s="1">
        <v>570</v>
      </c>
      <c r="B15" s="1">
        <v>181</v>
      </c>
      <c r="C15" s="1">
        <v>62.1</v>
      </c>
      <c r="D15" s="1">
        <v>22.4</v>
      </c>
      <c r="E15" s="1">
        <v>18</v>
      </c>
      <c r="F15" s="4">
        <v>0.97299999999999998</v>
      </c>
      <c r="G15" s="1">
        <v>71.8</v>
      </c>
      <c r="H15" s="4">
        <v>1.3599999999999999E-2</v>
      </c>
      <c r="I15" s="1">
        <v>69.900000000000006</v>
      </c>
      <c r="J15" s="4">
        <v>2.0799999999999998E-3</v>
      </c>
      <c r="K15" s="4">
        <v>4.46E-4</v>
      </c>
      <c r="L15" s="1">
        <v>1473</v>
      </c>
      <c r="M15" s="1">
        <v>211.7</v>
      </c>
      <c r="N15" s="1">
        <v>65.5</v>
      </c>
      <c r="O15" s="1">
        <v>22.5</v>
      </c>
      <c r="P15" s="1">
        <v>17.899999999999999</v>
      </c>
      <c r="Q15" s="4">
        <v>-0.92200000000000004</v>
      </c>
      <c r="R15" s="1">
        <v>71.8</v>
      </c>
      <c r="S15" s="4">
        <v>1.2800000000000001E-2</v>
      </c>
      <c r="T15" s="1">
        <v>66.2</v>
      </c>
      <c r="U15" s="4">
        <v>2.5699999999999998E-3</v>
      </c>
      <c r="V15" s="4">
        <v>4.8500000000000003E-4</v>
      </c>
      <c r="W15" s="1">
        <v>196.4</v>
      </c>
      <c r="X15" s="1">
        <v>68.05</v>
      </c>
      <c r="Y15" s="1">
        <v>0.94750000000000001</v>
      </c>
      <c r="Z15" s="1">
        <v>71.8</v>
      </c>
      <c r="AA15" s="4">
        <v>1.32E-2</v>
      </c>
      <c r="AB15" s="1">
        <v>11.20751351</v>
      </c>
    </row>
    <row r="16" spans="1:30" x14ac:dyDescent="0.15">
      <c r="A16" s="1">
        <v>571</v>
      </c>
      <c r="B16" s="1">
        <v>197.4</v>
      </c>
      <c r="C16" s="1">
        <v>65.2</v>
      </c>
      <c r="D16" s="1">
        <v>22.3</v>
      </c>
      <c r="E16" s="1">
        <v>18</v>
      </c>
      <c r="F16" s="4">
        <v>1.02</v>
      </c>
      <c r="G16" s="1">
        <v>71.8</v>
      </c>
      <c r="H16" s="4">
        <v>1.4200000000000001E-2</v>
      </c>
      <c r="I16" s="1">
        <v>73.099999999999994</v>
      </c>
      <c r="J16" s="4">
        <v>2.3400000000000001E-3</v>
      </c>
      <c r="K16" s="4">
        <v>4.84E-4</v>
      </c>
      <c r="L16" s="1">
        <v>1474</v>
      </c>
      <c r="M16" s="1">
        <v>231.2</v>
      </c>
      <c r="N16" s="1">
        <v>67</v>
      </c>
      <c r="O16" s="1">
        <v>22.5</v>
      </c>
      <c r="P16" s="1">
        <v>17.899999999999999</v>
      </c>
      <c r="Q16" s="4">
        <v>-0.96499999999999997</v>
      </c>
      <c r="R16" s="1">
        <v>71.8</v>
      </c>
      <c r="S16" s="4">
        <v>1.34E-2</v>
      </c>
      <c r="T16" s="1">
        <v>69.3</v>
      </c>
      <c r="U16" s="4">
        <v>2.8800000000000002E-3</v>
      </c>
      <c r="V16" s="4">
        <v>5.04E-4</v>
      </c>
      <c r="W16" s="1">
        <v>214.3</v>
      </c>
      <c r="X16" s="1">
        <v>71.2</v>
      </c>
      <c r="Y16" s="1">
        <v>0.99250000000000005</v>
      </c>
      <c r="Z16" s="1">
        <v>71.8</v>
      </c>
      <c r="AA16" s="4">
        <v>1.38E-2</v>
      </c>
      <c r="AB16" s="1">
        <v>11.716945949999999</v>
      </c>
    </row>
    <row r="17" spans="1:28" x14ac:dyDescent="0.15">
      <c r="A17" s="1">
        <v>572</v>
      </c>
      <c r="B17" s="1">
        <v>214.7</v>
      </c>
      <c r="C17" s="1">
        <v>68.3</v>
      </c>
      <c r="D17" s="1">
        <v>22.3</v>
      </c>
      <c r="E17" s="1">
        <v>18</v>
      </c>
      <c r="F17" s="4">
        <v>1.07</v>
      </c>
      <c r="G17" s="1">
        <v>71.8</v>
      </c>
      <c r="H17" s="4">
        <v>1.4800000000000001E-2</v>
      </c>
      <c r="I17" s="1">
        <v>76.5</v>
      </c>
      <c r="J17" s="4">
        <v>2.6099999999999999E-3</v>
      </c>
      <c r="K17" s="4">
        <v>5.2099999999999998E-4</v>
      </c>
      <c r="L17" s="1">
        <v>1475</v>
      </c>
      <c r="M17" s="1">
        <v>251.6</v>
      </c>
      <c r="N17" s="1">
        <v>68.599999999999994</v>
      </c>
      <c r="O17" s="1">
        <v>22.5</v>
      </c>
      <c r="P17" s="1">
        <v>17.899999999999999</v>
      </c>
      <c r="Q17" s="4">
        <v>-1.01</v>
      </c>
      <c r="R17" s="1">
        <v>71.8</v>
      </c>
      <c r="S17" s="4">
        <v>1.41E-2</v>
      </c>
      <c r="T17" s="1">
        <v>72.599999999999994</v>
      </c>
      <c r="U17" s="4">
        <v>3.2200000000000002E-3</v>
      </c>
      <c r="V17" s="4">
        <v>5.2300000000000003E-4</v>
      </c>
      <c r="W17" s="1">
        <v>233.2</v>
      </c>
      <c r="X17" s="1">
        <v>74.55</v>
      </c>
      <c r="Y17" s="1">
        <v>1.04</v>
      </c>
      <c r="Z17" s="1">
        <v>71.8</v>
      </c>
      <c r="AA17" s="4">
        <v>1.4500000000000001E-2</v>
      </c>
      <c r="AB17" s="1">
        <v>12.26883108</v>
      </c>
    </row>
    <row r="18" spans="1:28" x14ac:dyDescent="0.15">
      <c r="A18" s="1">
        <v>573</v>
      </c>
      <c r="B18" s="1">
        <v>232.5</v>
      </c>
      <c r="C18" s="1">
        <v>71.400000000000006</v>
      </c>
      <c r="D18" s="1">
        <v>22.3</v>
      </c>
      <c r="E18" s="1">
        <v>18</v>
      </c>
      <c r="F18" s="4">
        <v>1.1100000000000001</v>
      </c>
      <c r="G18" s="1">
        <v>71.8</v>
      </c>
      <c r="H18" s="4">
        <v>1.55E-2</v>
      </c>
      <c r="I18" s="1">
        <v>80</v>
      </c>
      <c r="J18" s="4">
        <v>2.8999999999999998E-3</v>
      </c>
      <c r="K18" s="4">
        <v>5.5900000000000004E-4</v>
      </c>
      <c r="L18" s="1">
        <v>1476</v>
      </c>
      <c r="M18" s="1">
        <v>272.89999999999998</v>
      </c>
      <c r="N18" s="1">
        <v>70.3</v>
      </c>
      <c r="O18" s="1">
        <v>22.5</v>
      </c>
      <c r="P18" s="1">
        <v>17.899999999999999</v>
      </c>
      <c r="Q18" s="4">
        <v>-1.06</v>
      </c>
      <c r="R18" s="1">
        <v>71.8</v>
      </c>
      <c r="S18" s="4">
        <v>1.47E-2</v>
      </c>
      <c r="T18" s="1">
        <v>76</v>
      </c>
      <c r="U18" s="4">
        <v>3.5899999999999999E-3</v>
      </c>
      <c r="V18" s="4">
        <v>5.4299999999999997E-4</v>
      </c>
      <c r="W18" s="1">
        <v>252.7</v>
      </c>
      <c r="X18" s="1">
        <v>78</v>
      </c>
      <c r="Y18" s="1">
        <v>1.085</v>
      </c>
      <c r="Z18" s="1">
        <v>71.8</v>
      </c>
      <c r="AA18" s="4">
        <v>1.5100000000000001E-2</v>
      </c>
      <c r="AB18" s="1">
        <v>12.82071622</v>
      </c>
    </row>
    <row r="19" spans="1:28" x14ac:dyDescent="0.15">
      <c r="A19" s="1">
        <v>574</v>
      </c>
      <c r="B19" s="1">
        <v>251</v>
      </c>
      <c r="C19" s="1">
        <v>74.7</v>
      </c>
      <c r="D19" s="1">
        <v>22.3</v>
      </c>
      <c r="E19" s="1">
        <v>18</v>
      </c>
      <c r="F19" s="4">
        <v>1.17</v>
      </c>
      <c r="G19" s="1">
        <v>71.8</v>
      </c>
      <c r="H19" s="4">
        <v>1.6199999999999999E-2</v>
      </c>
      <c r="I19" s="1">
        <v>83.7</v>
      </c>
      <c r="J19" s="4">
        <v>3.2100000000000002E-3</v>
      </c>
      <c r="K19" s="4">
        <v>5.9900000000000003E-4</v>
      </c>
      <c r="L19" s="1">
        <v>1477</v>
      </c>
      <c r="M19" s="1">
        <v>295.10000000000002</v>
      </c>
      <c r="N19" s="1">
        <v>71.900000000000006</v>
      </c>
      <c r="O19" s="1">
        <v>22.5</v>
      </c>
      <c r="P19" s="1">
        <v>17.899999999999999</v>
      </c>
      <c r="Q19" s="4">
        <v>-1.1100000000000001</v>
      </c>
      <c r="R19" s="1">
        <v>71.8</v>
      </c>
      <c r="S19" s="4">
        <v>1.54E-2</v>
      </c>
      <c r="T19" s="1">
        <v>79.599999999999994</v>
      </c>
      <c r="U19" s="4">
        <v>3.9699999999999996E-3</v>
      </c>
      <c r="V19" s="4">
        <v>5.6300000000000002E-4</v>
      </c>
      <c r="W19" s="1">
        <v>273.10000000000002</v>
      </c>
      <c r="X19" s="1">
        <v>81.650000000000006</v>
      </c>
      <c r="Y19" s="1">
        <v>1.1399999999999999</v>
      </c>
      <c r="Z19" s="1">
        <v>71.8</v>
      </c>
      <c r="AA19" s="4">
        <v>1.5800000000000002E-2</v>
      </c>
      <c r="AB19" s="1">
        <v>13.41505405</v>
      </c>
    </row>
    <row r="20" spans="1:28" x14ac:dyDescent="0.15">
      <c r="A20" s="1">
        <v>575</v>
      </c>
      <c r="B20" s="1">
        <v>270.2</v>
      </c>
      <c r="C20" s="1">
        <v>77.900000000000006</v>
      </c>
      <c r="D20" s="1">
        <v>22.4</v>
      </c>
      <c r="E20" s="1">
        <v>18</v>
      </c>
      <c r="F20" s="4">
        <v>1.22</v>
      </c>
      <c r="G20" s="1">
        <v>71.8</v>
      </c>
      <c r="H20" s="4">
        <v>1.7000000000000001E-2</v>
      </c>
      <c r="I20" s="1">
        <v>87.5</v>
      </c>
      <c r="J20" s="4">
        <v>3.5400000000000002E-3</v>
      </c>
      <c r="K20" s="4">
        <v>6.3900000000000003E-4</v>
      </c>
      <c r="L20" s="1">
        <v>1478</v>
      </c>
      <c r="M20" s="1">
        <v>318</v>
      </c>
      <c r="N20" s="1">
        <v>73.599999999999994</v>
      </c>
      <c r="O20" s="1">
        <v>22.5</v>
      </c>
      <c r="P20" s="1">
        <v>17.899999999999999</v>
      </c>
      <c r="Q20" s="4">
        <v>-1.1599999999999999</v>
      </c>
      <c r="R20" s="1">
        <v>71.8</v>
      </c>
      <c r="S20" s="4">
        <v>1.6199999999999999E-2</v>
      </c>
      <c r="T20" s="1">
        <v>83.3</v>
      </c>
      <c r="U20" s="4">
        <v>4.3800000000000002E-3</v>
      </c>
      <c r="V20" s="4">
        <v>5.8399999999999999E-4</v>
      </c>
      <c r="W20" s="1">
        <v>294.10000000000002</v>
      </c>
      <c r="X20" s="1">
        <v>85.4</v>
      </c>
      <c r="Y20" s="1">
        <v>1.19</v>
      </c>
      <c r="Z20" s="1">
        <v>71.8</v>
      </c>
      <c r="AA20" s="4">
        <v>1.66E-2</v>
      </c>
      <c r="AB20" s="1">
        <v>14.094297299999999</v>
      </c>
    </row>
    <row r="21" spans="1:28" x14ac:dyDescent="0.15">
      <c r="A21" s="1">
        <v>576</v>
      </c>
      <c r="B21" s="1">
        <v>290.10000000000002</v>
      </c>
      <c r="C21" s="1">
        <v>81.3</v>
      </c>
      <c r="D21" s="1">
        <v>22.4</v>
      </c>
      <c r="E21" s="1">
        <v>18</v>
      </c>
      <c r="F21" s="4">
        <v>1.27</v>
      </c>
      <c r="G21" s="1">
        <v>71.8</v>
      </c>
      <c r="H21" s="4">
        <v>1.77E-2</v>
      </c>
      <c r="I21" s="1">
        <v>91.4</v>
      </c>
      <c r="J21" s="4">
        <v>3.8899999999999998E-3</v>
      </c>
      <c r="K21" s="4">
        <v>6.8000000000000005E-4</v>
      </c>
      <c r="L21" s="1">
        <v>1479</v>
      </c>
      <c r="M21" s="1">
        <v>341.8</v>
      </c>
      <c r="N21" s="1">
        <v>75.400000000000006</v>
      </c>
      <c r="O21" s="1">
        <v>22.4</v>
      </c>
      <c r="P21" s="1">
        <v>17.899999999999999</v>
      </c>
      <c r="Q21" s="4">
        <v>-1.21</v>
      </c>
      <c r="R21" s="1">
        <v>71.8</v>
      </c>
      <c r="S21" s="4">
        <v>1.6899999999999998E-2</v>
      </c>
      <c r="T21" s="1">
        <v>87.2</v>
      </c>
      <c r="U21" s="4">
        <v>4.8199999999999996E-3</v>
      </c>
      <c r="V21" s="4">
        <v>6.0700000000000001E-4</v>
      </c>
      <c r="W21" s="1">
        <v>316</v>
      </c>
      <c r="X21" s="1">
        <v>89.3</v>
      </c>
      <c r="Y21" s="1">
        <v>1.24</v>
      </c>
      <c r="Z21" s="1">
        <v>71.8</v>
      </c>
      <c r="AA21" s="4">
        <v>1.7299999999999999E-2</v>
      </c>
      <c r="AB21" s="1">
        <v>14.688635140000001</v>
      </c>
    </row>
    <row r="22" spans="1:28" x14ac:dyDescent="0.15">
      <c r="A22" s="1">
        <v>577</v>
      </c>
      <c r="B22" s="1">
        <v>310.60000000000002</v>
      </c>
      <c r="C22" s="1">
        <v>84.7</v>
      </c>
      <c r="D22" s="1">
        <v>22.4</v>
      </c>
      <c r="E22" s="1">
        <v>18</v>
      </c>
      <c r="F22" s="4">
        <v>1.33</v>
      </c>
      <c r="G22" s="1">
        <v>71.8</v>
      </c>
      <c r="H22" s="4">
        <v>1.8499999999999999E-2</v>
      </c>
      <c r="I22" s="1">
        <v>95.5</v>
      </c>
      <c r="J22" s="4">
        <v>4.2500000000000003E-3</v>
      </c>
      <c r="K22" s="4">
        <v>7.2199999999999999E-4</v>
      </c>
      <c r="L22" s="1">
        <v>1480</v>
      </c>
      <c r="M22" s="1">
        <v>366.5</v>
      </c>
      <c r="N22" s="1">
        <v>77.099999999999994</v>
      </c>
      <c r="O22" s="1">
        <v>22.4</v>
      </c>
      <c r="P22" s="1">
        <v>17.899999999999999</v>
      </c>
      <c r="Q22" s="4">
        <v>-1.27</v>
      </c>
      <c r="R22" s="1">
        <v>71.8</v>
      </c>
      <c r="S22" s="4">
        <v>1.77E-2</v>
      </c>
      <c r="T22" s="1">
        <v>91.2</v>
      </c>
      <c r="U22" s="4">
        <v>5.2700000000000004E-3</v>
      </c>
      <c r="V22" s="4">
        <v>6.2799999999999998E-4</v>
      </c>
      <c r="W22" s="1">
        <v>338.6</v>
      </c>
      <c r="X22" s="1">
        <v>93.35</v>
      </c>
      <c r="Y22" s="1">
        <v>1.3</v>
      </c>
      <c r="Z22" s="1">
        <v>71.8</v>
      </c>
      <c r="AA22" s="4">
        <v>1.8100000000000002E-2</v>
      </c>
      <c r="AB22" s="1">
        <v>15.367878380000001</v>
      </c>
    </row>
    <row r="23" spans="1:28" x14ac:dyDescent="0.15">
      <c r="A23" s="1">
        <v>578</v>
      </c>
      <c r="B23" s="1">
        <v>331.8</v>
      </c>
      <c r="C23" s="1">
        <v>88.1</v>
      </c>
      <c r="D23" s="1">
        <v>22.4</v>
      </c>
      <c r="E23" s="1">
        <v>18</v>
      </c>
      <c r="F23" s="4">
        <v>1.39</v>
      </c>
      <c r="G23" s="1">
        <v>71.8</v>
      </c>
      <c r="H23" s="4">
        <v>1.9300000000000001E-2</v>
      </c>
      <c r="I23" s="1">
        <v>99.6</v>
      </c>
      <c r="J23" s="4">
        <v>4.6299999999999996E-3</v>
      </c>
      <c r="K23" s="4">
        <v>7.6599999999999997E-4</v>
      </c>
      <c r="L23" s="1">
        <v>1481</v>
      </c>
      <c r="M23" s="1">
        <v>392</v>
      </c>
      <c r="N23" s="1">
        <v>78.900000000000006</v>
      </c>
      <c r="O23" s="1">
        <v>22.4</v>
      </c>
      <c r="P23" s="1">
        <v>17.899999999999999</v>
      </c>
      <c r="Q23" s="4">
        <v>-1.33</v>
      </c>
      <c r="R23" s="1">
        <v>71.8</v>
      </c>
      <c r="S23" s="4">
        <v>1.8499999999999999E-2</v>
      </c>
      <c r="T23" s="1">
        <v>95.3</v>
      </c>
      <c r="U23" s="4">
        <v>5.7499999999999999E-3</v>
      </c>
      <c r="V23" s="4">
        <v>6.4999999999999997E-4</v>
      </c>
      <c r="W23" s="1">
        <v>361.9</v>
      </c>
      <c r="X23" s="1">
        <v>97.45</v>
      </c>
      <c r="Y23" s="1">
        <v>1.36</v>
      </c>
      <c r="Z23" s="1">
        <v>71.8</v>
      </c>
      <c r="AA23" s="4">
        <v>1.89E-2</v>
      </c>
      <c r="AB23" s="1">
        <v>16.047121619999999</v>
      </c>
    </row>
    <row r="24" spans="1:28" x14ac:dyDescent="0.15">
      <c r="A24" s="1">
        <v>579</v>
      </c>
      <c r="B24" s="1">
        <v>353.6</v>
      </c>
      <c r="C24" s="1">
        <v>91.7</v>
      </c>
      <c r="D24" s="1">
        <v>22.5</v>
      </c>
      <c r="E24" s="1">
        <v>18</v>
      </c>
      <c r="F24" s="4">
        <v>1.45</v>
      </c>
      <c r="G24" s="1">
        <v>71.8</v>
      </c>
      <c r="H24" s="4">
        <v>2.0199999999999999E-2</v>
      </c>
      <c r="I24" s="1">
        <v>103.9</v>
      </c>
      <c r="J24" s="4">
        <v>5.0299999999999997E-3</v>
      </c>
      <c r="K24" s="4">
        <v>8.12E-4</v>
      </c>
      <c r="L24" s="1">
        <v>1482</v>
      </c>
      <c r="M24" s="1">
        <v>418.7</v>
      </c>
      <c r="N24" s="1">
        <v>80.7</v>
      </c>
      <c r="O24" s="1">
        <v>22.4</v>
      </c>
      <c r="P24" s="1">
        <v>17.899999999999999</v>
      </c>
      <c r="Q24" s="4">
        <v>-1.39</v>
      </c>
      <c r="R24" s="1">
        <v>71.8</v>
      </c>
      <c r="S24" s="4">
        <v>1.9300000000000001E-2</v>
      </c>
      <c r="T24" s="1">
        <v>99.6</v>
      </c>
      <c r="U24" s="4">
        <v>6.2599999999999999E-3</v>
      </c>
      <c r="V24" s="4">
        <v>6.7299999999999999E-4</v>
      </c>
      <c r="W24" s="1">
        <v>386.2</v>
      </c>
      <c r="X24" s="1">
        <v>101.75</v>
      </c>
      <c r="Y24" s="1">
        <v>1.42</v>
      </c>
      <c r="Z24" s="1">
        <v>71.8</v>
      </c>
      <c r="AA24" s="4">
        <v>1.9800000000000002E-2</v>
      </c>
      <c r="AB24" s="1">
        <v>16.76881757</v>
      </c>
    </row>
    <row r="25" spans="1:28" x14ac:dyDescent="0.15">
      <c r="A25" s="1">
        <v>580</v>
      </c>
      <c r="B25" s="1">
        <v>376</v>
      </c>
      <c r="C25" s="1">
        <v>95.3</v>
      </c>
      <c r="D25" s="1">
        <v>22.5</v>
      </c>
      <c r="E25" s="1">
        <v>18</v>
      </c>
      <c r="F25" s="4">
        <v>1.51</v>
      </c>
      <c r="G25" s="1">
        <v>71.8</v>
      </c>
      <c r="H25" s="4">
        <v>2.1000000000000001E-2</v>
      </c>
      <c r="I25" s="1">
        <v>108.3</v>
      </c>
      <c r="J25" s="4">
        <v>5.45E-3</v>
      </c>
      <c r="K25" s="4">
        <v>8.5899999999999995E-4</v>
      </c>
      <c r="L25" s="1">
        <v>1483</v>
      </c>
      <c r="M25" s="1">
        <v>446.1</v>
      </c>
      <c r="N25" s="1">
        <v>82.7</v>
      </c>
      <c r="O25" s="1">
        <v>22.4</v>
      </c>
      <c r="P25" s="1">
        <v>17.899999999999999</v>
      </c>
      <c r="Q25" s="4">
        <v>-1.45</v>
      </c>
      <c r="R25" s="1">
        <v>71.8</v>
      </c>
      <c r="S25" s="4">
        <v>2.0199999999999999E-2</v>
      </c>
      <c r="T25" s="1">
        <v>104</v>
      </c>
      <c r="U25" s="4">
        <v>6.79E-3</v>
      </c>
      <c r="V25" s="4">
        <v>6.9800000000000005E-4</v>
      </c>
      <c r="W25" s="1">
        <v>411.1</v>
      </c>
      <c r="X25" s="1">
        <v>106.15</v>
      </c>
      <c r="Y25" s="1">
        <v>1.48</v>
      </c>
      <c r="Z25" s="1">
        <v>71.8</v>
      </c>
      <c r="AA25" s="4">
        <v>2.06E-2</v>
      </c>
      <c r="AB25" s="1">
        <v>17.49051351</v>
      </c>
    </row>
    <row r="26" spans="1:28" x14ac:dyDescent="0.15">
      <c r="A26" s="1">
        <v>581</v>
      </c>
      <c r="B26" s="1">
        <v>398.9</v>
      </c>
      <c r="C26" s="1">
        <v>99.2</v>
      </c>
      <c r="D26" s="1">
        <v>22.5</v>
      </c>
      <c r="E26" s="1">
        <v>18</v>
      </c>
      <c r="F26" s="4">
        <v>1.57</v>
      </c>
      <c r="G26" s="1">
        <v>71.8</v>
      </c>
      <c r="H26" s="4">
        <v>2.1899999999999999E-2</v>
      </c>
      <c r="I26" s="1">
        <v>112.7</v>
      </c>
      <c r="J26" s="4">
        <v>5.8799999999999998E-3</v>
      </c>
      <c r="K26" s="4">
        <v>9.0799999999999995E-4</v>
      </c>
      <c r="L26" s="1">
        <v>1484</v>
      </c>
      <c r="M26" s="1">
        <v>473.8</v>
      </c>
      <c r="N26" s="1">
        <v>84.7</v>
      </c>
      <c r="O26" s="1">
        <v>22.4</v>
      </c>
      <c r="P26" s="1">
        <v>18</v>
      </c>
      <c r="Q26" s="4">
        <v>-1.51</v>
      </c>
      <c r="R26" s="1">
        <v>71.8</v>
      </c>
      <c r="S26" s="4">
        <v>2.1100000000000001E-2</v>
      </c>
      <c r="T26" s="1">
        <v>108.5</v>
      </c>
      <c r="U26" s="4">
        <v>7.3400000000000002E-3</v>
      </c>
      <c r="V26" s="4">
        <v>7.2300000000000001E-4</v>
      </c>
      <c r="W26" s="1">
        <v>436.4</v>
      </c>
      <c r="X26" s="1">
        <v>110.6</v>
      </c>
      <c r="Y26" s="1">
        <v>1.54</v>
      </c>
      <c r="Z26" s="1">
        <v>71.8</v>
      </c>
      <c r="AA26" s="4">
        <v>2.1499999999999998E-2</v>
      </c>
      <c r="AB26" s="1">
        <v>18.254662159999999</v>
      </c>
    </row>
    <row r="27" spans="1:28" x14ac:dyDescent="0.15">
      <c r="A27" s="1">
        <v>582</v>
      </c>
      <c r="B27" s="1">
        <v>422.3</v>
      </c>
      <c r="C27" s="1">
        <v>103</v>
      </c>
      <c r="D27" s="1">
        <v>22.5</v>
      </c>
      <c r="E27" s="1">
        <v>18</v>
      </c>
      <c r="F27" s="4">
        <v>1.63</v>
      </c>
      <c r="G27" s="1">
        <v>71.8</v>
      </c>
      <c r="H27" s="4">
        <v>2.2700000000000001E-2</v>
      </c>
      <c r="I27" s="1">
        <v>117.2</v>
      </c>
      <c r="J27" s="4">
        <v>6.3299999999999997E-3</v>
      </c>
      <c r="K27" s="4">
        <v>9.59E-4</v>
      </c>
      <c r="L27" s="1">
        <v>1485</v>
      </c>
      <c r="M27" s="1">
        <v>502.1</v>
      </c>
      <c r="N27" s="1">
        <v>86.9</v>
      </c>
      <c r="O27" s="1">
        <v>22.4</v>
      </c>
      <c r="P27" s="1">
        <v>17.899999999999999</v>
      </c>
      <c r="Q27" s="4">
        <v>-1.58</v>
      </c>
      <c r="R27" s="1">
        <v>71.8</v>
      </c>
      <c r="S27" s="4">
        <v>2.1999999999999999E-2</v>
      </c>
      <c r="T27" s="1">
        <v>113.1</v>
      </c>
      <c r="U27" s="4">
        <v>7.8899999999999994E-3</v>
      </c>
      <c r="V27" s="4">
        <v>7.5000000000000002E-4</v>
      </c>
      <c r="W27" s="1">
        <v>462.2</v>
      </c>
      <c r="X27" s="1">
        <v>115.15</v>
      </c>
      <c r="Y27" s="1">
        <v>1.605</v>
      </c>
      <c r="Z27" s="1">
        <v>71.8</v>
      </c>
      <c r="AA27" s="4">
        <v>2.24E-2</v>
      </c>
      <c r="AB27" s="1">
        <v>18.97635811</v>
      </c>
    </row>
    <row r="28" spans="1:28" x14ac:dyDescent="0.15">
      <c r="A28" s="1">
        <v>583</v>
      </c>
      <c r="B28" s="1">
        <v>446.3</v>
      </c>
      <c r="C28" s="1">
        <v>107</v>
      </c>
      <c r="D28" s="1">
        <v>22.5</v>
      </c>
      <c r="E28" s="1">
        <v>18</v>
      </c>
      <c r="F28" s="4">
        <v>1.7</v>
      </c>
      <c r="G28" s="1">
        <v>71.8</v>
      </c>
      <c r="H28" s="4">
        <v>2.3599999999999999E-2</v>
      </c>
      <c r="I28" s="1">
        <v>121.7</v>
      </c>
      <c r="J28" s="4">
        <v>6.7999999999999996E-3</v>
      </c>
      <c r="K28" s="4">
        <v>1.01E-3</v>
      </c>
      <c r="L28" s="1">
        <v>1486</v>
      </c>
      <c r="M28" s="1">
        <v>531</v>
      </c>
      <c r="N28" s="1">
        <v>89.1</v>
      </c>
      <c r="O28" s="1">
        <v>22.4</v>
      </c>
      <c r="P28" s="1">
        <v>17.899999999999999</v>
      </c>
      <c r="Q28" s="4">
        <v>-1.64</v>
      </c>
      <c r="R28" s="1">
        <v>71.8</v>
      </c>
      <c r="S28" s="4">
        <v>2.29E-2</v>
      </c>
      <c r="T28" s="1">
        <v>117.8</v>
      </c>
      <c r="U28" s="4">
        <v>8.4700000000000001E-3</v>
      </c>
      <c r="V28" s="4">
        <v>7.7899999999999996E-4</v>
      </c>
      <c r="W28" s="1">
        <v>488.7</v>
      </c>
      <c r="X28" s="1">
        <v>119.75</v>
      </c>
      <c r="Y28" s="1">
        <v>1.67</v>
      </c>
      <c r="Z28" s="1">
        <v>71.8</v>
      </c>
      <c r="AA28" s="4">
        <v>2.3300000000000001E-2</v>
      </c>
      <c r="AB28" s="1">
        <v>19.740506759999999</v>
      </c>
    </row>
    <row r="29" spans="1:28" x14ac:dyDescent="0.15">
      <c r="A29" s="1">
        <v>584</v>
      </c>
      <c r="B29" s="1">
        <v>471</v>
      </c>
      <c r="C29" s="1">
        <v>111.1</v>
      </c>
      <c r="D29" s="1">
        <v>22.5</v>
      </c>
      <c r="E29" s="1">
        <v>18</v>
      </c>
      <c r="F29" s="4">
        <v>1.76</v>
      </c>
      <c r="G29" s="1">
        <v>71.8</v>
      </c>
      <c r="H29" s="4">
        <v>2.4500000000000001E-2</v>
      </c>
      <c r="I29" s="1">
        <v>126.2</v>
      </c>
      <c r="J29" s="4">
        <v>7.28E-3</v>
      </c>
      <c r="K29" s="4">
        <v>1.07E-3</v>
      </c>
      <c r="L29" s="1">
        <v>1487</v>
      </c>
      <c r="M29" s="1">
        <v>560.70000000000005</v>
      </c>
      <c r="N29" s="1">
        <v>91.6</v>
      </c>
      <c r="O29" s="1">
        <v>22.4</v>
      </c>
      <c r="P29" s="1">
        <v>18</v>
      </c>
      <c r="Q29" s="4">
        <v>-1.71</v>
      </c>
      <c r="R29" s="1">
        <v>71.8</v>
      </c>
      <c r="S29" s="4">
        <v>2.3800000000000002E-2</v>
      </c>
      <c r="T29" s="1">
        <v>122.6</v>
      </c>
      <c r="U29" s="4">
        <v>9.0699999999999999E-3</v>
      </c>
      <c r="V29" s="4">
        <v>8.0999999999999996E-4</v>
      </c>
      <c r="W29" s="1">
        <v>515.9</v>
      </c>
      <c r="X29" s="1">
        <v>124.4</v>
      </c>
      <c r="Y29" s="1">
        <v>1.7350000000000001</v>
      </c>
      <c r="Z29" s="1">
        <v>71.8</v>
      </c>
      <c r="AA29" s="4">
        <v>2.4199999999999999E-2</v>
      </c>
      <c r="AB29" s="1">
        <v>20.504655410000002</v>
      </c>
    </row>
    <row r="30" spans="1:28" x14ac:dyDescent="0.15">
      <c r="A30" s="1">
        <v>585</v>
      </c>
      <c r="B30" s="1">
        <v>496.2</v>
      </c>
      <c r="C30" s="1">
        <v>115.2</v>
      </c>
      <c r="D30" s="1">
        <v>22.5</v>
      </c>
      <c r="E30" s="1">
        <v>18.100000000000001</v>
      </c>
      <c r="F30" s="4">
        <v>1.82</v>
      </c>
      <c r="G30" s="1">
        <v>71.8</v>
      </c>
      <c r="H30" s="4">
        <v>2.5399999999999999E-2</v>
      </c>
      <c r="I30" s="1">
        <v>130.80000000000001</v>
      </c>
      <c r="J30" s="4">
        <v>7.7799999999999996E-3</v>
      </c>
      <c r="K30" s="4">
        <v>1.1199999999999999E-3</v>
      </c>
      <c r="L30" s="1">
        <v>1488</v>
      </c>
      <c r="M30" s="1">
        <v>590.70000000000005</v>
      </c>
      <c r="N30" s="1">
        <v>94.1</v>
      </c>
      <c r="O30" s="1">
        <v>22.4</v>
      </c>
      <c r="P30" s="1">
        <v>18</v>
      </c>
      <c r="Q30" s="4">
        <v>-1.77</v>
      </c>
      <c r="R30" s="1">
        <v>71.8</v>
      </c>
      <c r="S30" s="4">
        <v>2.47E-2</v>
      </c>
      <c r="T30" s="1">
        <v>127.4</v>
      </c>
      <c r="U30" s="4">
        <v>9.6699999999999998E-3</v>
      </c>
      <c r="V30" s="4">
        <v>8.4400000000000002E-4</v>
      </c>
      <c r="W30" s="1">
        <v>543.5</v>
      </c>
      <c r="X30" s="1">
        <v>129.1</v>
      </c>
      <c r="Y30" s="1">
        <v>1.7949999999999999</v>
      </c>
      <c r="Z30" s="1">
        <v>71.8</v>
      </c>
      <c r="AA30" s="4">
        <v>2.5100000000000001E-2</v>
      </c>
      <c r="AB30" s="1">
        <v>21.26880405</v>
      </c>
    </row>
    <row r="31" spans="1:28" x14ac:dyDescent="0.15">
      <c r="A31" s="1">
        <v>586</v>
      </c>
      <c r="B31" s="1">
        <v>521.9</v>
      </c>
      <c r="C31" s="1">
        <v>119.4</v>
      </c>
      <c r="D31" s="1">
        <v>22.5</v>
      </c>
      <c r="E31" s="1">
        <v>18.100000000000001</v>
      </c>
      <c r="F31" s="4">
        <v>1.88</v>
      </c>
      <c r="G31" s="1">
        <v>71.8</v>
      </c>
      <c r="H31" s="4">
        <v>2.6200000000000001E-2</v>
      </c>
      <c r="I31" s="1">
        <v>135.30000000000001</v>
      </c>
      <c r="J31" s="4">
        <v>8.2900000000000005E-3</v>
      </c>
      <c r="K31" s="4">
        <v>1.1800000000000001E-3</v>
      </c>
      <c r="L31" s="1">
        <v>1489</v>
      </c>
      <c r="M31" s="1">
        <v>620.79999999999995</v>
      </c>
      <c r="N31" s="1">
        <v>97</v>
      </c>
      <c r="O31" s="1">
        <v>22.4</v>
      </c>
      <c r="P31" s="1">
        <v>18</v>
      </c>
      <c r="Q31" s="4">
        <v>-1.84</v>
      </c>
      <c r="R31" s="1">
        <v>71.8</v>
      </c>
      <c r="S31" s="4">
        <v>2.5700000000000001E-2</v>
      </c>
      <c r="T31" s="1">
        <v>132.19999999999999</v>
      </c>
      <c r="U31" s="4">
        <v>1.03E-2</v>
      </c>
      <c r="V31" s="4">
        <v>8.8000000000000003E-4</v>
      </c>
      <c r="W31" s="1">
        <v>571.4</v>
      </c>
      <c r="X31" s="1">
        <v>133.75</v>
      </c>
      <c r="Y31" s="1">
        <v>1.86</v>
      </c>
      <c r="Z31" s="1">
        <v>71.8</v>
      </c>
      <c r="AA31" s="4">
        <v>2.5999999999999999E-2</v>
      </c>
      <c r="AB31" s="1">
        <v>22.032952699999999</v>
      </c>
    </row>
    <row r="32" spans="1:28" x14ac:dyDescent="0.15">
      <c r="A32" s="1">
        <v>587</v>
      </c>
      <c r="B32" s="1">
        <v>548.29999999999995</v>
      </c>
      <c r="C32" s="1">
        <v>123.7</v>
      </c>
      <c r="D32" s="1">
        <v>22.5</v>
      </c>
      <c r="E32" s="1">
        <v>18.100000000000001</v>
      </c>
      <c r="F32" s="4">
        <v>1.95</v>
      </c>
      <c r="G32" s="1">
        <v>71.8</v>
      </c>
      <c r="H32" s="4">
        <v>2.7099999999999999E-2</v>
      </c>
      <c r="I32" s="1">
        <v>139.69999999999999</v>
      </c>
      <c r="J32" s="4">
        <v>8.8199999999999997E-3</v>
      </c>
      <c r="K32" s="4">
        <v>1.24E-3</v>
      </c>
      <c r="L32" s="1">
        <v>1490</v>
      </c>
      <c r="M32" s="1">
        <v>650.79999999999995</v>
      </c>
      <c r="N32" s="1">
        <v>99.9</v>
      </c>
      <c r="O32" s="1">
        <v>22.4</v>
      </c>
      <c r="P32" s="1">
        <v>18</v>
      </c>
      <c r="Q32" s="4">
        <v>-1.91</v>
      </c>
      <c r="R32" s="1">
        <v>71.8</v>
      </c>
      <c r="S32" s="4">
        <v>2.6599999999999999E-2</v>
      </c>
      <c r="T32" s="1">
        <v>136.9</v>
      </c>
      <c r="U32" s="4">
        <v>1.09E-2</v>
      </c>
      <c r="V32" s="4">
        <v>9.19E-4</v>
      </c>
      <c r="W32" s="1">
        <v>599.6</v>
      </c>
      <c r="X32" s="1">
        <v>138.30000000000001</v>
      </c>
      <c r="Y32" s="1">
        <v>1.93</v>
      </c>
      <c r="Z32" s="1">
        <v>71.8</v>
      </c>
      <c r="AA32" s="4">
        <v>2.69E-2</v>
      </c>
      <c r="AB32" s="1">
        <v>22.797101349999998</v>
      </c>
    </row>
    <row r="33" spans="1:28" x14ac:dyDescent="0.15">
      <c r="A33" s="1">
        <v>588</v>
      </c>
      <c r="B33" s="1">
        <v>574.70000000000005</v>
      </c>
      <c r="C33" s="1">
        <v>128</v>
      </c>
      <c r="D33" s="1">
        <v>22.5</v>
      </c>
      <c r="E33" s="1">
        <v>18.100000000000001</v>
      </c>
      <c r="F33" s="4">
        <v>2.0099999999999998</v>
      </c>
      <c r="G33" s="1">
        <v>71.8</v>
      </c>
      <c r="H33" s="4">
        <v>2.8000000000000001E-2</v>
      </c>
      <c r="I33" s="1">
        <v>144.1</v>
      </c>
      <c r="J33" s="4">
        <v>9.3500000000000007E-3</v>
      </c>
      <c r="K33" s="4">
        <v>1.2999999999999999E-3</v>
      </c>
      <c r="L33" s="1">
        <v>1491</v>
      </c>
      <c r="M33" s="1">
        <v>680.9</v>
      </c>
      <c r="N33" s="1">
        <v>103.1</v>
      </c>
      <c r="O33" s="1">
        <v>22.4</v>
      </c>
      <c r="P33" s="1">
        <v>18</v>
      </c>
      <c r="Q33" s="4">
        <v>-1.97</v>
      </c>
      <c r="R33" s="1">
        <v>71.8</v>
      </c>
      <c r="S33" s="4">
        <v>2.75E-2</v>
      </c>
      <c r="T33" s="1">
        <v>141.6</v>
      </c>
      <c r="U33" s="4">
        <v>1.15E-2</v>
      </c>
      <c r="V33" s="4">
        <v>9.6000000000000002E-4</v>
      </c>
      <c r="W33" s="1">
        <v>627.79999999999995</v>
      </c>
      <c r="X33" s="1">
        <v>142.85</v>
      </c>
      <c r="Y33" s="1">
        <v>1.99</v>
      </c>
      <c r="Z33" s="1">
        <v>71.8</v>
      </c>
      <c r="AA33" s="4">
        <v>2.7799999999999998E-2</v>
      </c>
      <c r="AB33" s="1">
        <v>23.561250000000001</v>
      </c>
    </row>
    <row r="34" spans="1:28" x14ac:dyDescent="0.15">
      <c r="A34" s="1">
        <v>589</v>
      </c>
      <c r="B34" s="1">
        <v>600.9</v>
      </c>
      <c r="C34" s="1">
        <v>132.5</v>
      </c>
      <c r="D34" s="1">
        <v>22.5</v>
      </c>
      <c r="E34" s="1">
        <v>18.100000000000001</v>
      </c>
      <c r="F34" s="4">
        <v>2.0699999999999998</v>
      </c>
      <c r="G34" s="1">
        <v>71.8</v>
      </c>
      <c r="H34" s="4">
        <v>2.8799999999999999E-2</v>
      </c>
      <c r="I34" s="1">
        <v>148.5</v>
      </c>
      <c r="J34" s="4">
        <v>9.8799999999999999E-3</v>
      </c>
      <c r="K34" s="4">
        <v>1.3600000000000001E-3</v>
      </c>
      <c r="L34" s="1">
        <v>1492</v>
      </c>
      <c r="M34" s="1">
        <v>711.1</v>
      </c>
      <c r="N34" s="1">
        <v>106.5</v>
      </c>
      <c r="O34" s="1">
        <v>22.4</v>
      </c>
      <c r="P34" s="1">
        <v>18</v>
      </c>
      <c r="Q34" s="4">
        <v>-2.04</v>
      </c>
      <c r="R34" s="1">
        <v>71.8</v>
      </c>
      <c r="S34" s="4">
        <v>2.8400000000000002E-2</v>
      </c>
      <c r="T34" s="1">
        <v>146.30000000000001</v>
      </c>
      <c r="U34" s="4">
        <v>1.21E-2</v>
      </c>
      <c r="V34" s="4">
        <v>1.01E-3</v>
      </c>
      <c r="W34" s="1">
        <v>656</v>
      </c>
      <c r="X34" s="1">
        <v>147.4</v>
      </c>
      <c r="Y34" s="1">
        <v>2.0550000000000002</v>
      </c>
      <c r="Z34" s="1">
        <v>71.8</v>
      </c>
      <c r="AA34" s="4">
        <v>2.86E-2</v>
      </c>
      <c r="AB34" s="1">
        <v>24.282945949999998</v>
      </c>
    </row>
    <row r="35" spans="1:28" x14ac:dyDescent="0.15">
      <c r="A35" s="1">
        <v>590</v>
      </c>
      <c r="B35" s="1">
        <v>626.29999999999995</v>
      </c>
      <c r="C35" s="1">
        <v>136.9</v>
      </c>
      <c r="D35" s="1">
        <v>22.5</v>
      </c>
      <c r="E35" s="1">
        <v>18.100000000000001</v>
      </c>
      <c r="F35" s="4">
        <v>2.13</v>
      </c>
      <c r="G35" s="1">
        <v>71.8</v>
      </c>
      <c r="H35" s="4">
        <v>2.9600000000000001E-2</v>
      </c>
      <c r="I35" s="1">
        <v>152.69999999999999</v>
      </c>
      <c r="J35" s="4">
        <v>1.04E-2</v>
      </c>
      <c r="K35" s="4">
        <v>1.4300000000000001E-3</v>
      </c>
      <c r="L35" s="1">
        <v>1493</v>
      </c>
      <c r="M35" s="1">
        <v>740.9</v>
      </c>
      <c r="N35" s="1">
        <v>110</v>
      </c>
      <c r="O35" s="1">
        <v>22.5</v>
      </c>
      <c r="P35" s="1">
        <v>18</v>
      </c>
      <c r="Q35" s="4">
        <v>-2.1</v>
      </c>
      <c r="R35" s="1">
        <v>71.8</v>
      </c>
      <c r="S35" s="4">
        <v>2.93E-2</v>
      </c>
      <c r="T35" s="1">
        <v>150.80000000000001</v>
      </c>
      <c r="U35" s="4">
        <v>1.2699999999999999E-2</v>
      </c>
      <c r="V35" s="4">
        <v>1.0499999999999999E-3</v>
      </c>
      <c r="W35" s="1">
        <v>683.6</v>
      </c>
      <c r="X35" s="1">
        <v>151.75</v>
      </c>
      <c r="Y35" s="1">
        <v>2.1150000000000002</v>
      </c>
      <c r="Z35" s="1">
        <v>71.8</v>
      </c>
      <c r="AA35" s="4">
        <v>2.9499999999999998E-2</v>
      </c>
      <c r="AB35" s="1">
        <v>25.004641889999998</v>
      </c>
    </row>
    <row r="36" spans="1:28" x14ac:dyDescent="0.15">
      <c r="A36" s="1">
        <v>591</v>
      </c>
      <c r="B36" s="1">
        <v>650.20000000000005</v>
      </c>
      <c r="C36" s="1">
        <v>141.4</v>
      </c>
      <c r="D36" s="1">
        <v>22.5</v>
      </c>
      <c r="E36" s="1">
        <v>18.100000000000001</v>
      </c>
      <c r="F36" s="4">
        <v>2.1800000000000002</v>
      </c>
      <c r="G36" s="1">
        <v>71.8</v>
      </c>
      <c r="H36" s="4">
        <v>3.04E-2</v>
      </c>
      <c r="I36" s="1">
        <v>156.80000000000001</v>
      </c>
      <c r="J36" s="4">
        <v>1.09E-2</v>
      </c>
      <c r="K36" s="4">
        <v>1.49E-3</v>
      </c>
      <c r="L36" s="1">
        <v>1494</v>
      </c>
      <c r="M36" s="1">
        <v>770.1</v>
      </c>
      <c r="N36" s="1">
        <v>113.8</v>
      </c>
      <c r="O36" s="1">
        <v>22.5</v>
      </c>
      <c r="P36" s="1">
        <v>18</v>
      </c>
      <c r="Q36" s="4">
        <v>-2.16</v>
      </c>
      <c r="R36" s="1">
        <v>71.8</v>
      </c>
      <c r="S36" s="4">
        <v>3.0099999999999998E-2</v>
      </c>
      <c r="T36" s="1">
        <v>155.19999999999999</v>
      </c>
      <c r="U36" s="4">
        <v>1.3299999999999999E-2</v>
      </c>
      <c r="V36" s="4">
        <v>1.1000000000000001E-3</v>
      </c>
      <c r="W36" s="1">
        <v>710.2</v>
      </c>
      <c r="X36" s="1">
        <v>156</v>
      </c>
      <c r="Y36" s="1">
        <v>2.17</v>
      </c>
      <c r="Z36" s="1">
        <v>71.8</v>
      </c>
      <c r="AA36" s="4">
        <v>3.0300000000000001E-2</v>
      </c>
      <c r="AB36" s="1">
        <v>25.683885140000001</v>
      </c>
    </row>
    <row r="37" spans="1:28" x14ac:dyDescent="0.15">
      <c r="A37" s="1">
        <v>592</v>
      </c>
      <c r="B37" s="1">
        <v>672.3</v>
      </c>
      <c r="C37" s="1">
        <v>146.1</v>
      </c>
      <c r="D37" s="1">
        <v>22.5</v>
      </c>
      <c r="E37" s="1">
        <v>18.100000000000001</v>
      </c>
      <c r="F37" s="4">
        <v>2.2400000000000002</v>
      </c>
      <c r="G37" s="1">
        <v>71.8</v>
      </c>
      <c r="H37" s="4">
        <v>3.1199999999999999E-2</v>
      </c>
      <c r="I37" s="1">
        <v>160.69999999999999</v>
      </c>
      <c r="J37" s="4">
        <v>1.1299999999999999E-2</v>
      </c>
      <c r="K37" s="4">
        <v>1.56E-3</v>
      </c>
      <c r="L37" s="1">
        <v>1495</v>
      </c>
      <c r="M37" s="1">
        <v>798.6</v>
      </c>
      <c r="N37" s="1">
        <v>117.9</v>
      </c>
      <c r="O37" s="1">
        <v>22.5</v>
      </c>
      <c r="P37" s="1">
        <v>18</v>
      </c>
      <c r="Q37" s="4">
        <v>-2.2200000000000002</v>
      </c>
      <c r="R37" s="1">
        <v>71.8</v>
      </c>
      <c r="S37" s="4">
        <v>3.09E-2</v>
      </c>
      <c r="T37" s="1">
        <v>159.5</v>
      </c>
      <c r="U37" s="4">
        <v>1.3899999999999999E-2</v>
      </c>
      <c r="V37" s="4">
        <v>1.16E-3</v>
      </c>
      <c r="W37" s="1">
        <v>735.5</v>
      </c>
      <c r="X37" s="1">
        <v>160.1</v>
      </c>
      <c r="Y37" s="1">
        <v>2.23</v>
      </c>
      <c r="Z37" s="1">
        <v>71.8</v>
      </c>
      <c r="AA37" s="4">
        <v>3.1099999999999999E-2</v>
      </c>
      <c r="AB37" s="1">
        <v>26.363128379999999</v>
      </c>
    </row>
    <row r="38" spans="1:28" x14ac:dyDescent="0.15">
      <c r="A38" s="1">
        <v>593</v>
      </c>
      <c r="B38" s="1">
        <v>692</v>
      </c>
      <c r="C38" s="1">
        <v>150.6</v>
      </c>
      <c r="D38" s="1">
        <v>22.5</v>
      </c>
      <c r="E38" s="1">
        <v>18.100000000000001</v>
      </c>
      <c r="F38" s="4">
        <v>2.29</v>
      </c>
      <c r="G38" s="1">
        <v>71.8</v>
      </c>
      <c r="H38" s="4">
        <v>3.1899999999999998E-2</v>
      </c>
      <c r="I38" s="1">
        <v>164.5</v>
      </c>
      <c r="J38" s="4">
        <v>1.17E-2</v>
      </c>
      <c r="K38" s="4">
        <v>1.6199999999999999E-3</v>
      </c>
      <c r="L38" s="1">
        <v>1496</v>
      </c>
      <c r="M38" s="1">
        <v>826.7</v>
      </c>
      <c r="N38" s="1">
        <v>122.1</v>
      </c>
      <c r="O38" s="1">
        <v>22.5</v>
      </c>
      <c r="P38" s="1">
        <v>18</v>
      </c>
      <c r="Q38" s="4">
        <v>-2.2799999999999998</v>
      </c>
      <c r="R38" s="1">
        <v>71.8</v>
      </c>
      <c r="S38" s="4">
        <v>3.1699999999999999E-2</v>
      </c>
      <c r="T38" s="1">
        <v>163.6</v>
      </c>
      <c r="U38" s="4">
        <v>1.4500000000000001E-2</v>
      </c>
      <c r="V38" s="4">
        <v>1.2199999999999999E-3</v>
      </c>
      <c r="W38" s="1">
        <v>759.4</v>
      </c>
      <c r="X38" s="1">
        <v>164.05</v>
      </c>
      <c r="Y38" s="1">
        <v>2.2850000000000001</v>
      </c>
      <c r="Z38" s="1">
        <v>71.8</v>
      </c>
      <c r="AA38" s="4">
        <v>3.1800000000000002E-2</v>
      </c>
      <c r="AB38" s="1">
        <v>26.999918919999999</v>
      </c>
    </row>
    <row r="39" spans="1:28" x14ac:dyDescent="0.15">
      <c r="A39" s="1">
        <v>594</v>
      </c>
      <c r="B39" s="1">
        <v>709.4</v>
      </c>
      <c r="C39" s="1">
        <v>155.19999999999999</v>
      </c>
      <c r="D39" s="1">
        <v>22.5</v>
      </c>
      <c r="E39" s="1">
        <v>18.100000000000001</v>
      </c>
      <c r="F39" s="4">
        <v>2.34</v>
      </c>
      <c r="G39" s="1">
        <v>71.8</v>
      </c>
      <c r="H39" s="4">
        <v>3.2599999999999997E-2</v>
      </c>
      <c r="I39" s="1">
        <v>168.1</v>
      </c>
      <c r="J39" s="4">
        <v>1.21E-2</v>
      </c>
      <c r="K39" s="4">
        <v>1.6900000000000001E-3</v>
      </c>
      <c r="L39" s="1">
        <v>1497</v>
      </c>
      <c r="M39" s="1">
        <v>853.8</v>
      </c>
      <c r="N39" s="1">
        <v>126.7</v>
      </c>
      <c r="O39" s="1">
        <v>22.5</v>
      </c>
      <c r="P39" s="1">
        <v>18</v>
      </c>
      <c r="Q39" s="4">
        <v>-2.33</v>
      </c>
      <c r="R39" s="1">
        <v>71.8</v>
      </c>
      <c r="S39" s="4">
        <v>3.2500000000000001E-2</v>
      </c>
      <c r="T39" s="1">
        <v>167.4</v>
      </c>
      <c r="U39" s="4">
        <v>1.4999999999999999E-2</v>
      </c>
      <c r="V39" s="4">
        <v>1.2800000000000001E-3</v>
      </c>
      <c r="W39" s="1">
        <v>781.6</v>
      </c>
      <c r="X39" s="1">
        <v>167.75</v>
      </c>
      <c r="Y39" s="1">
        <v>2.335</v>
      </c>
      <c r="Z39" s="1">
        <v>71.8</v>
      </c>
      <c r="AA39" s="4">
        <v>3.2599999999999997E-2</v>
      </c>
      <c r="AB39" s="1">
        <v>27.636709459999999</v>
      </c>
    </row>
    <row r="40" spans="1:28" x14ac:dyDescent="0.15">
      <c r="A40" s="1">
        <v>595</v>
      </c>
      <c r="B40" s="1">
        <v>724.8</v>
      </c>
      <c r="C40" s="1">
        <v>159.80000000000001</v>
      </c>
      <c r="D40" s="1">
        <v>22.5</v>
      </c>
      <c r="E40" s="1">
        <v>18.2</v>
      </c>
      <c r="F40" s="4">
        <v>2.39</v>
      </c>
      <c r="G40" s="1">
        <v>71.8</v>
      </c>
      <c r="H40" s="4">
        <v>3.3300000000000003E-2</v>
      </c>
      <c r="I40" s="1">
        <v>171.6</v>
      </c>
      <c r="J40" s="4">
        <v>1.24E-2</v>
      </c>
      <c r="K40" s="4">
        <v>1.7600000000000001E-3</v>
      </c>
      <c r="L40" s="1">
        <v>1498</v>
      </c>
      <c r="M40" s="1">
        <v>879.7</v>
      </c>
      <c r="N40" s="1">
        <v>131.30000000000001</v>
      </c>
      <c r="O40" s="1">
        <v>22.5</v>
      </c>
      <c r="P40" s="1">
        <v>18</v>
      </c>
      <c r="Q40" s="4">
        <v>-2.38</v>
      </c>
      <c r="R40" s="1">
        <v>71.8</v>
      </c>
      <c r="S40" s="4">
        <v>3.32E-2</v>
      </c>
      <c r="T40" s="1">
        <v>171.2</v>
      </c>
      <c r="U40" s="4">
        <v>1.5599999999999999E-2</v>
      </c>
      <c r="V40" s="4">
        <v>1.3500000000000001E-3</v>
      </c>
      <c r="W40" s="1">
        <v>802.3</v>
      </c>
      <c r="X40" s="1">
        <v>171.4</v>
      </c>
      <c r="Y40" s="1">
        <v>2.3849999999999998</v>
      </c>
      <c r="Z40" s="1">
        <v>71.8</v>
      </c>
      <c r="AA40" s="4">
        <v>3.3300000000000003E-2</v>
      </c>
      <c r="AB40" s="1">
        <v>28.2310473</v>
      </c>
    </row>
    <row r="41" spans="1:28" x14ac:dyDescent="0.15">
      <c r="A41" s="1">
        <v>596</v>
      </c>
      <c r="B41" s="1">
        <v>737.6</v>
      </c>
      <c r="C41" s="1">
        <v>164.4</v>
      </c>
      <c r="D41" s="1">
        <v>22.5</v>
      </c>
      <c r="E41" s="1">
        <v>18.2</v>
      </c>
      <c r="F41" s="4">
        <v>2.44</v>
      </c>
      <c r="G41" s="1">
        <v>71.8</v>
      </c>
      <c r="H41" s="4">
        <v>3.39E-2</v>
      </c>
      <c r="I41" s="1">
        <v>174.9</v>
      </c>
      <c r="J41" s="4">
        <v>1.2699999999999999E-2</v>
      </c>
      <c r="K41" s="4">
        <v>1.83E-3</v>
      </c>
      <c r="L41" s="1">
        <v>1499</v>
      </c>
      <c r="M41" s="1">
        <v>904.5</v>
      </c>
      <c r="N41" s="1">
        <v>136.1</v>
      </c>
      <c r="O41" s="1">
        <v>22.5</v>
      </c>
      <c r="P41" s="1">
        <v>18.100000000000001</v>
      </c>
      <c r="Q41" s="4">
        <v>-2.4300000000000002</v>
      </c>
      <c r="R41" s="1">
        <v>71.8</v>
      </c>
      <c r="S41" s="4">
        <v>3.39E-2</v>
      </c>
      <c r="T41" s="1">
        <v>174.7</v>
      </c>
      <c r="U41" s="4">
        <v>1.61E-2</v>
      </c>
      <c r="V41" s="4">
        <v>1.41E-3</v>
      </c>
      <c r="W41" s="1">
        <v>821.1</v>
      </c>
      <c r="X41" s="1">
        <v>174.8</v>
      </c>
      <c r="Y41" s="1">
        <v>2.4350000000000001</v>
      </c>
      <c r="Z41" s="1">
        <v>71.8</v>
      </c>
      <c r="AA41" s="4">
        <v>3.39E-2</v>
      </c>
      <c r="AB41" s="1">
        <v>28.782932429999999</v>
      </c>
    </row>
    <row r="42" spans="1:28" x14ac:dyDescent="0.15">
      <c r="A42" s="1">
        <v>597</v>
      </c>
      <c r="B42" s="1">
        <v>749.3</v>
      </c>
      <c r="C42" s="1">
        <v>168.9</v>
      </c>
      <c r="D42" s="1">
        <v>22.5</v>
      </c>
      <c r="E42" s="1">
        <v>18.2</v>
      </c>
      <c r="F42" s="4">
        <v>2.48</v>
      </c>
      <c r="G42" s="1">
        <v>71.8</v>
      </c>
      <c r="H42" s="4">
        <v>3.4500000000000003E-2</v>
      </c>
      <c r="I42" s="1">
        <v>178</v>
      </c>
      <c r="J42" s="4">
        <v>1.29E-2</v>
      </c>
      <c r="K42" s="4">
        <v>1.89E-3</v>
      </c>
      <c r="L42" s="1">
        <v>1500</v>
      </c>
      <c r="M42" s="1">
        <v>927.3</v>
      </c>
      <c r="N42" s="1">
        <v>140.9</v>
      </c>
      <c r="O42" s="1">
        <v>22.5</v>
      </c>
      <c r="P42" s="1">
        <v>18.100000000000001</v>
      </c>
      <c r="Q42" s="4">
        <v>-2.48</v>
      </c>
      <c r="R42" s="1">
        <v>71.8</v>
      </c>
      <c r="S42" s="4">
        <v>3.4500000000000003E-2</v>
      </c>
      <c r="T42" s="1">
        <v>177.9</v>
      </c>
      <c r="U42" s="4">
        <v>1.6500000000000001E-2</v>
      </c>
      <c r="V42" s="4">
        <v>1.48E-3</v>
      </c>
      <c r="W42" s="1">
        <v>838.3</v>
      </c>
      <c r="X42" s="1">
        <v>177.95</v>
      </c>
      <c r="Y42" s="1">
        <v>2.48</v>
      </c>
      <c r="Z42" s="1">
        <v>71.8</v>
      </c>
      <c r="AA42" s="4">
        <v>3.4500000000000003E-2</v>
      </c>
      <c r="AB42" s="1">
        <v>29.292364859999999</v>
      </c>
    </row>
    <row r="43" spans="1:28" x14ac:dyDescent="0.15">
      <c r="A43" s="1">
        <v>598</v>
      </c>
      <c r="B43" s="1">
        <v>761</v>
      </c>
      <c r="C43" s="1">
        <v>173.4</v>
      </c>
      <c r="D43" s="1">
        <v>22.5</v>
      </c>
      <c r="E43" s="1">
        <v>18.2</v>
      </c>
      <c r="F43" s="4">
        <v>2.52</v>
      </c>
      <c r="G43" s="1">
        <v>71.8</v>
      </c>
      <c r="H43" s="4">
        <v>3.5099999999999999E-2</v>
      </c>
      <c r="I43" s="1">
        <v>180.9</v>
      </c>
      <c r="J43" s="4">
        <v>1.3100000000000001E-2</v>
      </c>
      <c r="K43" s="4">
        <v>1.9599999999999999E-3</v>
      </c>
      <c r="L43" s="1">
        <v>1501</v>
      </c>
      <c r="M43" s="1">
        <v>948.5</v>
      </c>
      <c r="N43" s="1">
        <v>146</v>
      </c>
      <c r="O43" s="1">
        <v>22.5</v>
      </c>
      <c r="P43" s="1">
        <v>18.100000000000001</v>
      </c>
      <c r="Q43" s="4">
        <v>-2.52</v>
      </c>
      <c r="R43" s="1">
        <v>71.8</v>
      </c>
      <c r="S43" s="4">
        <v>3.5099999999999999E-2</v>
      </c>
      <c r="T43" s="1">
        <v>181</v>
      </c>
      <c r="U43" s="4">
        <v>1.7000000000000001E-2</v>
      </c>
      <c r="V43" s="4">
        <v>1.56E-3</v>
      </c>
      <c r="W43" s="1">
        <v>854.8</v>
      </c>
      <c r="X43" s="1">
        <v>180.95</v>
      </c>
      <c r="Y43" s="1">
        <v>2.52</v>
      </c>
      <c r="Z43" s="1">
        <v>71.8</v>
      </c>
      <c r="AA43" s="4">
        <v>3.5099999999999999E-2</v>
      </c>
      <c r="AB43" s="1">
        <v>29.8017973</v>
      </c>
    </row>
    <row r="44" spans="1:28" x14ac:dyDescent="0.15">
      <c r="A44" s="1">
        <v>599</v>
      </c>
      <c r="B44" s="1">
        <v>769.9</v>
      </c>
      <c r="C44" s="1">
        <v>177.8</v>
      </c>
      <c r="D44" s="1">
        <v>22.5</v>
      </c>
      <c r="E44" s="1">
        <v>18.2</v>
      </c>
      <c r="F44" s="4">
        <v>2.56</v>
      </c>
      <c r="G44" s="1">
        <v>71.8</v>
      </c>
      <c r="H44" s="4">
        <v>3.56E-2</v>
      </c>
      <c r="I44" s="1">
        <v>183.7</v>
      </c>
      <c r="J44" s="4">
        <v>1.3299999999999999E-2</v>
      </c>
      <c r="K44" s="4">
        <v>2.0300000000000001E-3</v>
      </c>
      <c r="L44" s="1">
        <v>1502</v>
      </c>
      <c r="M44" s="1">
        <v>967.8</v>
      </c>
      <c r="N44" s="1">
        <v>151</v>
      </c>
      <c r="O44" s="1">
        <v>22.5</v>
      </c>
      <c r="P44" s="1">
        <v>18.100000000000001</v>
      </c>
      <c r="Q44" s="4">
        <v>-2.56</v>
      </c>
      <c r="R44" s="1">
        <v>71.8</v>
      </c>
      <c r="S44" s="4">
        <v>3.56E-2</v>
      </c>
      <c r="T44" s="1">
        <v>183.9</v>
      </c>
      <c r="U44" s="4">
        <v>1.7399999999999999E-2</v>
      </c>
      <c r="V44" s="4">
        <v>1.6299999999999999E-3</v>
      </c>
      <c r="W44" s="1">
        <v>868.9</v>
      </c>
      <c r="X44" s="1">
        <v>183.8</v>
      </c>
      <c r="Y44" s="1">
        <v>2.56</v>
      </c>
      <c r="Z44" s="1">
        <v>71.8</v>
      </c>
      <c r="AA44" s="4">
        <v>3.56E-2</v>
      </c>
      <c r="AB44" s="1">
        <v>30.22632432</v>
      </c>
    </row>
    <row r="45" spans="1:28" x14ac:dyDescent="0.15">
      <c r="A45" s="1">
        <v>600</v>
      </c>
      <c r="B45" s="1">
        <v>777.6</v>
      </c>
      <c r="C45" s="1">
        <v>182.2</v>
      </c>
      <c r="D45" s="1">
        <v>22.6</v>
      </c>
      <c r="E45" s="1">
        <v>18.2</v>
      </c>
      <c r="F45" s="4">
        <v>2.59</v>
      </c>
      <c r="G45" s="1">
        <v>71.8</v>
      </c>
      <c r="H45" s="4">
        <v>3.61E-2</v>
      </c>
      <c r="I45" s="1">
        <v>186.3</v>
      </c>
      <c r="J45" s="4">
        <v>1.35E-2</v>
      </c>
      <c r="K45" s="4">
        <v>2.0999999999999999E-3</v>
      </c>
      <c r="L45" s="1">
        <v>1503</v>
      </c>
      <c r="M45" s="1">
        <v>986</v>
      </c>
      <c r="N45" s="1">
        <v>156.1</v>
      </c>
      <c r="O45" s="1">
        <v>22.5</v>
      </c>
      <c r="P45" s="1">
        <v>18.100000000000001</v>
      </c>
      <c r="Q45" s="4">
        <v>-2.6</v>
      </c>
      <c r="R45" s="1">
        <v>71.8</v>
      </c>
      <c r="S45" s="4">
        <v>3.6200000000000003E-2</v>
      </c>
      <c r="T45" s="1">
        <v>186.5</v>
      </c>
      <c r="U45" s="4">
        <v>1.77E-2</v>
      </c>
      <c r="V45" s="4">
        <v>1.6999999999999999E-3</v>
      </c>
      <c r="W45" s="1">
        <v>881.8</v>
      </c>
      <c r="X45" s="1">
        <v>186.4</v>
      </c>
      <c r="Y45" s="1">
        <v>2.5950000000000002</v>
      </c>
      <c r="Z45" s="1">
        <v>71.8</v>
      </c>
      <c r="AA45" s="4">
        <v>3.6200000000000003E-2</v>
      </c>
      <c r="AB45" s="1">
        <v>30.693304049999998</v>
      </c>
    </row>
    <row r="46" spans="1:28" x14ac:dyDescent="0.15">
      <c r="A46" s="1">
        <v>601</v>
      </c>
      <c r="B46" s="1">
        <v>783.7</v>
      </c>
      <c r="C46" s="1">
        <v>186.6</v>
      </c>
      <c r="D46" s="1">
        <v>22.6</v>
      </c>
      <c r="E46" s="1">
        <v>18.3</v>
      </c>
      <c r="F46" s="4">
        <v>2.63</v>
      </c>
      <c r="G46" s="1">
        <v>71.8</v>
      </c>
      <c r="H46" s="4">
        <v>3.6600000000000001E-2</v>
      </c>
      <c r="I46" s="1">
        <v>188.7</v>
      </c>
      <c r="J46" s="4">
        <v>1.3599999999999999E-2</v>
      </c>
      <c r="K46" s="4">
        <v>2.1700000000000001E-3</v>
      </c>
      <c r="L46" s="1">
        <v>1504</v>
      </c>
      <c r="M46" s="1">
        <v>1002.6</v>
      </c>
      <c r="N46" s="1">
        <v>161.30000000000001</v>
      </c>
      <c r="O46" s="1">
        <v>22.5</v>
      </c>
      <c r="P46" s="1">
        <v>18.2</v>
      </c>
      <c r="Q46" s="4">
        <v>-2.63</v>
      </c>
      <c r="R46" s="1">
        <v>71.8</v>
      </c>
      <c r="S46" s="4">
        <v>3.6600000000000001E-2</v>
      </c>
      <c r="T46" s="1">
        <v>189</v>
      </c>
      <c r="U46" s="4">
        <v>1.8100000000000002E-2</v>
      </c>
      <c r="V46" s="4">
        <v>1.7799999999999999E-3</v>
      </c>
      <c r="W46" s="1">
        <v>893.2</v>
      </c>
      <c r="X46" s="1">
        <v>188.85</v>
      </c>
      <c r="Y46" s="1">
        <v>2.63</v>
      </c>
      <c r="Z46" s="1">
        <v>71.8</v>
      </c>
      <c r="AA46" s="4">
        <v>3.6600000000000001E-2</v>
      </c>
      <c r="AB46" s="1">
        <v>31.07537838</v>
      </c>
    </row>
    <row r="47" spans="1:28" x14ac:dyDescent="0.15">
      <c r="A47" s="1">
        <v>602</v>
      </c>
      <c r="B47" s="1">
        <v>788.9</v>
      </c>
      <c r="C47" s="1">
        <v>191</v>
      </c>
      <c r="D47" s="1">
        <v>22.6</v>
      </c>
      <c r="E47" s="1">
        <v>18.3</v>
      </c>
      <c r="F47" s="4">
        <v>2.66</v>
      </c>
      <c r="G47" s="1">
        <v>71.8</v>
      </c>
      <c r="H47" s="4">
        <v>3.6999999999999998E-2</v>
      </c>
      <c r="I47" s="1">
        <v>190.9</v>
      </c>
      <c r="J47" s="4">
        <v>1.37E-2</v>
      </c>
      <c r="K47" s="4">
        <v>2.2399999999999998E-3</v>
      </c>
      <c r="L47" s="1">
        <v>1505</v>
      </c>
      <c r="M47" s="1">
        <v>1017.7</v>
      </c>
      <c r="N47" s="1">
        <v>166.3</v>
      </c>
      <c r="O47" s="1">
        <v>22.5</v>
      </c>
      <c r="P47" s="1">
        <v>18.2</v>
      </c>
      <c r="Q47" s="4">
        <v>-2.66</v>
      </c>
      <c r="R47" s="1">
        <v>71.8</v>
      </c>
      <c r="S47" s="4">
        <v>3.7100000000000001E-2</v>
      </c>
      <c r="T47" s="1">
        <v>191.2</v>
      </c>
      <c r="U47" s="4">
        <v>1.84E-2</v>
      </c>
      <c r="V47" s="4">
        <v>1.8600000000000001E-3</v>
      </c>
      <c r="W47" s="1">
        <v>903.3</v>
      </c>
      <c r="X47" s="1">
        <v>191.05</v>
      </c>
      <c r="Y47" s="1">
        <v>2.66</v>
      </c>
      <c r="Z47" s="1">
        <v>71.8</v>
      </c>
      <c r="AA47" s="4">
        <v>3.7100000000000001E-2</v>
      </c>
      <c r="AB47" s="1">
        <v>31.457452700000001</v>
      </c>
    </row>
    <row r="48" spans="1:28" x14ac:dyDescent="0.15">
      <c r="A48" s="1">
        <v>603</v>
      </c>
      <c r="B48" s="1">
        <v>793.5</v>
      </c>
      <c r="C48" s="1">
        <v>195.3</v>
      </c>
      <c r="D48" s="1">
        <v>22.6</v>
      </c>
      <c r="E48" s="1">
        <v>18.3</v>
      </c>
      <c r="F48" s="4">
        <v>2.69</v>
      </c>
      <c r="G48" s="1">
        <v>71.8</v>
      </c>
      <c r="H48" s="4">
        <v>3.7400000000000003E-2</v>
      </c>
      <c r="I48" s="1">
        <v>192.9</v>
      </c>
      <c r="J48" s="4">
        <v>1.38E-2</v>
      </c>
      <c r="K48" s="4">
        <v>2.3E-3</v>
      </c>
      <c r="L48" s="1">
        <v>1506</v>
      </c>
      <c r="M48" s="1">
        <v>1031.2</v>
      </c>
      <c r="N48" s="1">
        <v>171.3</v>
      </c>
      <c r="O48" s="1">
        <v>22.5</v>
      </c>
      <c r="P48" s="1">
        <v>18.2</v>
      </c>
      <c r="Q48" s="4">
        <v>-2.69</v>
      </c>
      <c r="R48" s="1">
        <v>71.8</v>
      </c>
      <c r="S48" s="4">
        <v>3.7499999999999999E-2</v>
      </c>
      <c r="T48" s="1">
        <v>193.3</v>
      </c>
      <c r="U48" s="4">
        <v>1.8599999999999998E-2</v>
      </c>
      <c r="V48" s="4">
        <v>1.9300000000000001E-3</v>
      </c>
      <c r="W48" s="1">
        <v>912.4</v>
      </c>
      <c r="X48" s="1">
        <v>193.1</v>
      </c>
      <c r="Y48" s="1">
        <v>2.69</v>
      </c>
      <c r="Z48" s="1">
        <v>71.8</v>
      </c>
      <c r="AA48" s="4">
        <v>3.7499999999999999E-2</v>
      </c>
      <c r="AB48" s="1">
        <v>31.79707432</v>
      </c>
    </row>
    <row r="49" spans="1:28" x14ac:dyDescent="0.15">
      <c r="A49" s="1">
        <v>604</v>
      </c>
      <c r="B49" s="1">
        <v>794.6</v>
      </c>
      <c r="C49" s="1">
        <v>199.5</v>
      </c>
      <c r="D49" s="1">
        <v>22.6</v>
      </c>
      <c r="E49" s="1">
        <v>18.3</v>
      </c>
      <c r="F49" s="4">
        <v>2.71</v>
      </c>
      <c r="G49" s="1">
        <v>71.8</v>
      </c>
      <c r="H49" s="4">
        <v>3.78E-2</v>
      </c>
      <c r="I49" s="1">
        <v>194.8</v>
      </c>
      <c r="J49" s="4">
        <v>1.38E-2</v>
      </c>
      <c r="K49" s="4">
        <v>2.3700000000000001E-3</v>
      </c>
      <c r="L49" s="1">
        <v>1507</v>
      </c>
      <c r="M49" s="1">
        <v>1043.0999999999999</v>
      </c>
      <c r="N49" s="1">
        <v>176.4</v>
      </c>
      <c r="O49" s="1">
        <v>22.5</v>
      </c>
      <c r="P49" s="1">
        <v>18.2</v>
      </c>
      <c r="Q49" s="4">
        <v>-2.72</v>
      </c>
      <c r="R49" s="1">
        <v>71.8</v>
      </c>
      <c r="S49" s="4">
        <v>3.78E-2</v>
      </c>
      <c r="T49" s="1">
        <v>195.3</v>
      </c>
      <c r="U49" s="4">
        <v>1.89E-2</v>
      </c>
      <c r="V49" s="4">
        <v>2.0100000000000001E-3</v>
      </c>
      <c r="W49" s="1">
        <v>918.9</v>
      </c>
      <c r="X49" s="1">
        <v>195.05</v>
      </c>
      <c r="Y49" s="1">
        <v>2.7149999999999999</v>
      </c>
      <c r="Z49" s="1">
        <v>71.8</v>
      </c>
      <c r="AA49" s="4">
        <v>3.78E-2</v>
      </c>
      <c r="AB49" s="1">
        <v>32.094243239999997</v>
      </c>
    </row>
    <row r="50" spans="1:28" x14ac:dyDescent="0.15">
      <c r="A50" s="1">
        <v>605</v>
      </c>
      <c r="B50" s="1">
        <v>798.7</v>
      </c>
      <c r="C50" s="1">
        <v>203.6</v>
      </c>
      <c r="D50" s="1">
        <v>22.6</v>
      </c>
      <c r="E50" s="1">
        <v>18.399999999999999</v>
      </c>
      <c r="F50" s="4">
        <v>2.74</v>
      </c>
      <c r="G50" s="1">
        <v>71.8</v>
      </c>
      <c r="H50" s="4">
        <v>3.8100000000000002E-2</v>
      </c>
      <c r="I50" s="1">
        <v>196.5</v>
      </c>
      <c r="J50" s="4">
        <v>1.3899999999999999E-2</v>
      </c>
      <c r="K50" s="4">
        <v>2.4299999999999999E-3</v>
      </c>
      <c r="L50" s="1">
        <v>1508</v>
      </c>
      <c r="M50" s="1">
        <v>1053.7</v>
      </c>
      <c r="N50" s="1">
        <v>181.3</v>
      </c>
      <c r="O50" s="1">
        <v>22.6</v>
      </c>
      <c r="P50" s="1">
        <v>18.3</v>
      </c>
      <c r="Q50" s="4">
        <v>-2.74</v>
      </c>
      <c r="R50" s="1">
        <v>71.8</v>
      </c>
      <c r="S50" s="4">
        <v>3.8199999999999998E-2</v>
      </c>
      <c r="T50" s="1">
        <v>197</v>
      </c>
      <c r="U50" s="4">
        <v>1.9099999999999999E-2</v>
      </c>
      <c r="V50" s="4">
        <v>2.0799999999999998E-3</v>
      </c>
      <c r="W50" s="1">
        <v>926.2</v>
      </c>
      <c r="X50" s="1">
        <v>196.75</v>
      </c>
      <c r="Y50" s="1">
        <v>2.74</v>
      </c>
      <c r="Z50" s="1">
        <v>71.8</v>
      </c>
      <c r="AA50" s="4">
        <v>3.8199999999999998E-2</v>
      </c>
      <c r="AB50" s="1">
        <v>32.391412160000002</v>
      </c>
    </row>
    <row r="51" spans="1:28" x14ac:dyDescent="0.15">
      <c r="A51" s="1">
        <v>606</v>
      </c>
      <c r="B51" s="1">
        <v>802.3</v>
      </c>
      <c r="C51" s="1">
        <v>207.6</v>
      </c>
      <c r="D51" s="1">
        <v>22.6</v>
      </c>
      <c r="E51" s="1">
        <v>18.399999999999999</v>
      </c>
      <c r="F51" s="4">
        <v>2.76</v>
      </c>
      <c r="G51" s="1">
        <v>71.8</v>
      </c>
      <c r="H51" s="4">
        <v>3.8399999999999997E-2</v>
      </c>
      <c r="I51" s="1">
        <v>198</v>
      </c>
      <c r="J51" s="4">
        <v>1.4E-2</v>
      </c>
      <c r="K51" s="4">
        <v>2.5000000000000001E-3</v>
      </c>
      <c r="L51" s="1">
        <v>1509</v>
      </c>
      <c r="M51" s="1">
        <v>1063.0999999999999</v>
      </c>
      <c r="N51" s="1">
        <v>186.1</v>
      </c>
      <c r="O51" s="1">
        <v>22.6</v>
      </c>
      <c r="P51" s="1">
        <v>18.3</v>
      </c>
      <c r="Q51" s="4">
        <v>-2.76</v>
      </c>
      <c r="R51" s="1">
        <v>71.8</v>
      </c>
      <c r="S51" s="4">
        <v>3.85E-2</v>
      </c>
      <c r="T51" s="1">
        <v>198.6</v>
      </c>
      <c r="U51" s="4">
        <v>1.9300000000000001E-2</v>
      </c>
      <c r="V51" s="4">
        <v>2.16E-3</v>
      </c>
      <c r="W51" s="1">
        <v>932.7</v>
      </c>
      <c r="X51" s="1">
        <v>198.3</v>
      </c>
      <c r="Y51" s="1">
        <v>2.76</v>
      </c>
      <c r="Z51" s="1">
        <v>71.8</v>
      </c>
      <c r="AA51" s="4">
        <v>3.85E-2</v>
      </c>
      <c r="AB51" s="1">
        <v>32.64612838</v>
      </c>
    </row>
    <row r="52" spans="1:28" x14ac:dyDescent="0.15">
      <c r="A52" s="1">
        <v>607</v>
      </c>
      <c r="B52" s="1">
        <v>805.4</v>
      </c>
      <c r="C52" s="1">
        <v>211.5</v>
      </c>
      <c r="D52" s="1">
        <v>22.6</v>
      </c>
      <c r="E52" s="1">
        <v>18.399999999999999</v>
      </c>
      <c r="F52" s="4">
        <v>2.78</v>
      </c>
      <c r="G52" s="1">
        <v>71.8</v>
      </c>
      <c r="H52" s="4">
        <v>3.8600000000000002E-2</v>
      </c>
      <c r="I52" s="1">
        <v>199.4</v>
      </c>
      <c r="J52" s="4">
        <v>1.41E-2</v>
      </c>
      <c r="K52" s="4">
        <v>2.5600000000000002E-3</v>
      </c>
      <c r="L52" s="1">
        <v>1510</v>
      </c>
      <c r="M52" s="1">
        <v>1071.4000000000001</v>
      </c>
      <c r="N52" s="1">
        <v>190.9</v>
      </c>
      <c r="O52" s="1">
        <v>22.6</v>
      </c>
      <c r="P52" s="1">
        <v>18.3</v>
      </c>
      <c r="Q52" s="4">
        <v>-2.79</v>
      </c>
      <c r="R52" s="1">
        <v>71.8</v>
      </c>
      <c r="S52" s="4">
        <v>3.8800000000000001E-2</v>
      </c>
      <c r="T52" s="1">
        <v>200.1</v>
      </c>
      <c r="U52" s="4">
        <v>1.9400000000000001E-2</v>
      </c>
      <c r="V52" s="4">
        <v>2.2300000000000002E-3</v>
      </c>
      <c r="W52" s="1">
        <v>938.4</v>
      </c>
      <c r="X52" s="1">
        <v>199.75</v>
      </c>
      <c r="Y52" s="1">
        <v>2.7850000000000001</v>
      </c>
      <c r="Z52" s="1">
        <v>71.8</v>
      </c>
      <c r="AA52" s="4">
        <v>3.8699999999999998E-2</v>
      </c>
      <c r="AB52" s="1">
        <v>32.85839189</v>
      </c>
    </row>
    <row r="53" spans="1:28" x14ac:dyDescent="0.15">
      <c r="A53" s="1">
        <v>608</v>
      </c>
      <c r="B53" s="1">
        <v>808.3</v>
      </c>
      <c r="C53" s="1">
        <v>215.3</v>
      </c>
      <c r="D53" s="1">
        <v>22.6</v>
      </c>
      <c r="E53" s="1">
        <v>18.5</v>
      </c>
      <c r="F53" s="4">
        <v>2.79</v>
      </c>
      <c r="G53" s="1">
        <v>71.8</v>
      </c>
      <c r="H53" s="4">
        <v>3.8899999999999997E-2</v>
      </c>
      <c r="I53" s="1">
        <v>200.7</v>
      </c>
      <c r="J53" s="4">
        <v>1.41E-2</v>
      </c>
      <c r="K53" s="4">
        <v>2.6199999999999999E-3</v>
      </c>
      <c r="L53" s="1">
        <v>1511</v>
      </c>
      <c r="M53" s="1">
        <v>1078.7</v>
      </c>
      <c r="N53" s="1">
        <v>195.5</v>
      </c>
      <c r="O53" s="1">
        <v>22.6</v>
      </c>
      <c r="P53" s="1">
        <v>18.3</v>
      </c>
      <c r="Q53" s="4">
        <v>-2.8</v>
      </c>
      <c r="R53" s="1">
        <v>71.8</v>
      </c>
      <c r="S53" s="4">
        <v>3.9E-2</v>
      </c>
      <c r="T53" s="1">
        <v>201.4</v>
      </c>
      <c r="U53" s="4">
        <v>1.9599999999999999E-2</v>
      </c>
      <c r="V53" s="4">
        <v>2.31E-3</v>
      </c>
      <c r="W53" s="1">
        <v>943.5</v>
      </c>
      <c r="X53" s="1">
        <v>201.05</v>
      </c>
      <c r="Y53" s="1">
        <v>2.7949999999999999</v>
      </c>
      <c r="Z53" s="1">
        <v>71.8</v>
      </c>
      <c r="AA53" s="4">
        <v>3.9E-2</v>
      </c>
      <c r="AB53" s="1">
        <v>33.070655410000001</v>
      </c>
    </row>
    <row r="54" spans="1:28" x14ac:dyDescent="0.15">
      <c r="A54" s="1">
        <v>609</v>
      </c>
      <c r="B54" s="1">
        <v>811.1</v>
      </c>
      <c r="C54" s="1">
        <v>219.1</v>
      </c>
      <c r="D54" s="1">
        <v>22.6</v>
      </c>
      <c r="E54" s="1">
        <v>18.5</v>
      </c>
      <c r="F54" s="4">
        <v>2.81</v>
      </c>
      <c r="G54" s="1">
        <v>71.8</v>
      </c>
      <c r="H54" s="4">
        <v>3.9100000000000003E-2</v>
      </c>
      <c r="I54" s="1">
        <v>201.8</v>
      </c>
      <c r="J54" s="4">
        <v>1.4200000000000001E-2</v>
      </c>
      <c r="K54" s="4">
        <v>2.6800000000000001E-3</v>
      </c>
      <c r="L54" s="1">
        <v>1512</v>
      </c>
      <c r="M54" s="1">
        <v>1085.0999999999999</v>
      </c>
      <c r="N54" s="1">
        <v>200</v>
      </c>
      <c r="O54" s="1">
        <v>22.6</v>
      </c>
      <c r="P54" s="1">
        <v>18.399999999999999</v>
      </c>
      <c r="Q54" s="4">
        <v>-2.82</v>
      </c>
      <c r="R54" s="1">
        <v>71.8</v>
      </c>
      <c r="S54" s="4">
        <v>3.9300000000000002E-2</v>
      </c>
      <c r="T54" s="1">
        <v>202.6</v>
      </c>
      <c r="U54" s="4">
        <v>1.9699999999999999E-2</v>
      </c>
      <c r="V54" s="4">
        <v>2.3800000000000002E-3</v>
      </c>
      <c r="W54" s="1">
        <v>948.1</v>
      </c>
      <c r="X54" s="1">
        <v>202.2</v>
      </c>
      <c r="Y54" s="1">
        <v>2.8149999999999999</v>
      </c>
      <c r="Z54" s="1">
        <v>71.8</v>
      </c>
      <c r="AA54" s="4">
        <v>3.9199999999999999E-2</v>
      </c>
      <c r="AB54" s="1">
        <v>33.28291892</v>
      </c>
    </row>
    <row r="55" spans="1:28" x14ac:dyDescent="0.15">
      <c r="A55" s="1">
        <v>610</v>
      </c>
      <c r="B55" s="1">
        <v>813.5</v>
      </c>
      <c r="C55" s="1">
        <v>222.8</v>
      </c>
      <c r="D55" s="1">
        <v>22.6</v>
      </c>
      <c r="E55" s="1">
        <v>18.5</v>
      </c>
      <c r="F55" s="4">
        <v>2.82</v>
      </c>
      <c r="G55" s="1">
        <v>71.8</v>
      </c>
      <c r="H55" s="4">
        <v>3.9300000000000002E-2</v>
      </c>
      <c r="I55" s="1">
        <v>202.9</v>
      </c>
      <c r="J55" s="4">
        <v>1.4200000000000001E-2</v>
      </c>
      <c r="K55" s="4">
        <v>2.7399999999999998E-3</v>
      </c>
      <c r="L55" s="1">
        <v>1513</v>
      </c>
      <c r="M55" s="1">
        <v>1090.9000000000001</v>
      </c>
      <c r="N55" s="1">
        <v>204.5</v>
      </c>
      <c r="O55" s="1">
        <v>22.5</v>
      </c>
      <c r="P55" s="1">
        <v>18.399999999999999</v>
      </c>
      <c r="Q55" s="4">
        <v>-2.84</v>
      </c>
      <c r="R55" s="1">
        <v>71.8</v>
      </c>
      <c r="S55" s="4">
        <v>3.95E-2</v>
      </c>
      <c r="T55" s="1">
        <v>203.8</v>
      </c>
      <c r="U55" s="4">
        <v>1.9800000000000002E-2</v>
      </c>
      <c r="V55" s="4">
        <v>2.4499999999999999E-3</v>
      </c>
      <c r="W55" s="1">
        <v>952.2</v>
      </c>
      <c r="X55" s="1">
        <v>203.35</v>
      </c>
      <c r="Y55" s="1">
        <v>2.83</v>
      </c>
      <c r="Z55" s="1">
        <v>71.8</v>
      </c>
      <c r="AA55" s="4">
        <v>3.9399999999999998E-2</v>
      </c>
      <c r="AB55" s="1">
        <v>33.452729730000001</v>
      </c>
    </row>
    <row r="56" spans="1:28" x14ac:dyDescent="0.15">
      <c r="A56" s="1">
        <v>611</v>
      </c>
      <c r="B56" s="1">
        <v>816.2</v>
      </c>
      <c r="C56" s="1">
        <v>226.3</v>
      </c>
      <c r="D56" s="1">
        <v>22.6</v>
      </c>
      <c r="E56" s="1">
        <v>18.5</v>
      </c>
      <c r="F56" s="4">
        <v>2.84</v>
      </c>
      <c r="G56" s="1">
        <v>71.8</v>
      </c>
      <c r="H56" s="4">
        <v>3.95E-2</v>
      </c>
      <c r="I56" s="1">
        <v>203.8</v>
      </c>
      <c r="J56" s="4">
        <v>1.43E-2</v>
      </c>
      <c r="K56" s="4">
        <v>2.8E-3</v>
      </c>
      <c r="L56" s="1">
        <v>1514</v>
      </c>
      <c r="M56" s="1">
        <v>1096</v>
      </c>
      <c r="N56" s="1">
        <v>208.7</v>
      </c>
      <c r="O56" s="1">
        <v>22.5</v>
      </c>
      <c r="P56" s="1">
        <v>18.399999999999999</v>
      </c>
      <c r="Q56" s="4">
        <v>-2.85</v>
      </c>
      <c r="R56" s="1">
        <v>71.8</v>
      </c>
      <c r="S56" s="4">
        <v>3.9699999999999999E-2</v>
      </c>
      <c r="T56" s="1">
        <v>204.8</v>
      </c>
      <c r="U56" s="4">
        <v>1.9900000000000001E-2</v>
      </c>
      <c r="V56" s="4">
        <v>2.5200000000000001E-3</v>
      </c>
      <c r="W56" s="1">
        <v>956.1</v>
      </c>
      <c r="X56" s="1">
        <v>204.3</v>
      </c>
      <c r="Y56" s="1">
        <v>2.8450000000000002</v>
      </c>
      <c r="Z56" s="1">
        <v>71.8</v>
      </c>
      <c r="AA56" s="4">
        <v>3.9600000000000003E-2</v>
      </c>
      <c r="AB56" s="1">
        <v>33.622540540000003</v>
      </c>
    </row>
    <row r="57" spans="1:28" x14ac:dyDescent="0.15">
      <c r="A57" s="1">
        <v>612</v>
      </c>
      <c r="B57" s="1">
        <v>817.2</v>
      </c>
      <c r="C57" s="1">
        <v>229.7</v>
      </c>
      <c r="D57" s="1">
        <v>22.6</v>
      </c>
      <c r="E57" s="1">
        <v>18.600000000000001</v>
      </c>
      <c r="F57" s="4">
        <v>2.85</v>
      </c>
      <c r="G57" s="1">
        <v>71.8</v>
      </c>
      <c r="H57" s="4">
        <v>3.9699999999999999E-2</v>
      </c>
      <c r="I57" s="1">
        <v>204.7</v>
      </c>
      <c r="J57" s="4">
        <v>1.43E-2</v>
      </c>
      <c r="K57" s="4">
        <v>2.8600000000000001E-3</v>
      </c>
      <c r="L57" s="1">
        <v>1515</v>
      </c>
      <c r="M57" s="1">
        <v>1100.4000000000001</v>
      </c>
      <c r="N57" s="1">
        <v>212.9</v>
      </c>
      <c r="O57" s="1">
        <v>22.5</v>
      </c>
      <c r="P57" s="1">
        <v>18.5</v>
      </c>
      <c r="Q57" s="4">
        <v>-2.86</v>
      </c>
      <c r="R57" s="1">
        <v>71.8</v>
      </c>
      <c r="S57" s="4">
        <v>3.9899999999999998E-2</v>
      </c>
      <c r="T57" s="1">
        <v>205.7</v>
      </c>
      <c r="U57" s="4">
        <v>0.02</v>
      </c>
      <c r="V57" s="4">
        <v>2.5799999999999998E-3</v>
      </c>
      <c r="W57" s="1">
        <v>958.8</v>
      </c>
      <c r="X57" s="1">
        <v>205.2</v>
      </c>
      <c r="Y57" s="1">
        <v>2.855</v>
      </c>
      <c r="Z57" s="1">
        <v>71.8</v>
      </c>
      <c r="AA57" s="4">
        <v>3.9800000000000002E-2</v>
      </c>
      <c r="AB57" s="1">
        <v>33.792351349999997</v>
      </c>
    </row>
    <row r="58" spans="1:28" x14ac:dyDescent="0.15">
      <c r="A58" s="1">
        <v>613</v>
      </c>
      <c r="B58" s="1">
        <v>819.5</v>
      </c>
      <c r="C58" s="1">
        <v>233.2</v>
      </c>
      <c r="D58" s="1">
        <v>22.6</v>
      </c>
      <c r="E58" s="1">
        <v>18.600000000000001</v>
      </c>
      <c r="F58" s="4">
        <v>2.86</v>
      </c>
      <c r="G58" s="1">
        <v>71.8</v>
      </c>
      <c r="H58" s="4">
        <v>3.9800000000000002E-2</v>
      </c>
      <c r="I58" s="1">
        <v>205.5</v>
      </c>
      <c r="J58" s="4">
        <v>1.43E-2</v>
      </c>
      <c r="K58" s="4">
        <v>2.9099999999999998E-3</v>
      </c>
      <c r="L58" s="1">
        <v>1516</v>
      </c>
      <c r="M58" s="1">
        <v>1104.3</v>
      </c>
      <c r="N58" s="1">
        <v>216.8</v>
      </c>
      <c r="O58" s="1">
        <v>22.5</v>
      </c>
      <c r="P58" s="1">
        <v>18.5</v>
      </c>
      <c r="Q58" s="4">
        <v>-2.87</v>
      </c>
      <c r="R58" s="1">
        <v>71.8</v>
      </c>
      <c r="S58" s="4">
        <v>0.04</v>
      </c>
      <c r="T58" s="1">
        <v>206.5</v>
      </c>
      <c r="U58" s="4">
        <v>2.01E-2</v>
      </c>
      <c r="V58" s="4">
        <v>2.65E-3</v>
      </c>
      <c r="W58" s="1">
        <v>961.9</v>
      </c>
      <c r="X58" s="1">
        <v>206</v>
      </c>
      <c r="Y58" s="1">
        <v>2.8650000000000002</v>
      </c>
      <c r="Z58" s="1">
        <v>71.8</v>
      </c>
      <c r="AA58" s="4">
        <v>3.9899999999999998E-2</v>
      </c>
      <c r="AB58" s="1">
        <v>33.877256760000002</v>
      </c>
    </row>
    <row r="59" spans="1:28" x14ac:dyDescent="0.15">
      <c r="A59" s="1">
        <v>614</v>
      </c>
      <c r="B59" s="1">
        <v>821.6</v>
      </c>
      <c r="C59" s="1">
        <v>236.4</v>
      </c>
      <c r="D59" s="1">
        <v>22.5</v>
      </c>
      <c r="E59" s="1">
        <v>18.7</v>
      </c>
      <c r="F59" s="4">
        <v>2.87</v>
      </c>
      <c r="G59" s="1">
        <v>71.8</v>
      </c>
      <c r="H59" s="4">
        <v>3.9899999999999998E-2</v>
      </c>
      <c r="I59" s="1">
        <v>206.2</v>
      </c>
      <c r="J59" s="4">
        <v>1.44E-2</v>
      </c>
      <c r="K59" s="4">
        <v>2.97E-3</v>
      </c>
      <c r="L59" s="1">
        <v>1517</v>
      </c>
      <c r="M59" s="1">
        <v>1107.9000000000001</v>
      </c>
      <c r="N59" s="1">
        <v>220.7</v>
      </c>
      <c r="O59" s="1">
        <v>22.5</v>
      </c>
      <c r="P59" s="1">
        <v>18.5</v>
      </c>
      <c r="Q59" s="4">
        <v>-2.89</v>
      </c>
      <c r="R59" s="1">
        <v>71.8</v>
      </c>
      <c r="S59" s="4">
        <v>4.02E-2</v>
      </c>
      <c r="T59" s="1">
        <v>207.3</v>
      </c>
      <c r="U59" s="4">
        <v>2.01E-2</v>
      </c>
      <c r="V59" s="4">
        <v>2.7100000000000002E-3</v>
      </c>
      <c r="W59" s="1">
        <v>964.8</v>
      </c>
      <c r="X59" s="1">
        <v>206.75</v>
      </c>
      <c r="Y59" s="1">
        <v>2.88</v>
      </c>
      <c r="Z59" s="1">
        <v>71.8</v>
      </c>
      <c r="AA59" s="4">
        <v>4.0099999999999997E-2</v>
      </c>
      <c r="AB59" s="1">
        <v>34.004614859999997</v>
      </c>
    </row>
    <row r="60" spans="1:28" x14ac:dyDescent="0.15">
      <c r="A60" s="1">
        <v>615</v>
      </c>
      <c r="B60" s="1">
        <v>823.8</v>
      </c>
      <c r="C60" s="1">
        <v>239.5</v>
      </c>
      <c r="D60" s="1">
        <v>22.6</v>
      </c>
      <c r="E60" s="1">
        <v>18.7</v>
      </c>
      <c r="F60" s="4">
        <v>2.88</v>
      </c>
      <c r="G60" s="1">
        <v>71.8</v>
      </c>
      <c r="H60" s="4">
        <v>4.0099999999999997E-2</v>
      </c>
      <c r="I60" s="1">
        <v>206.8</v>
      </c>
      <c r="J60" s="4">
        <v>1.44E-2</v>
      </c>
      <c r="K60" s="4">
        <v>3.0200000000000001E-3</v>
      </c>
      <c r="L60" s="1">
        <v>1518</v>
      </c>
      <c r="M60" s="1">
        <v>1110.9000000000001</v>
      </c>
      <c r="N60" s="1">
        <v>224.5</v>
      </c>
      <c r="O60" s="1">
        <v>22.5</v>
      </c>
      <c r="P60" s="1">
        <v>18.600000000000001</v>
      </c>
      <c r="Q60" s="4">
        <v>-2.9</v>
      </c>
      <c r="R60" s="1">
        <v>71.8</v>
      </c>
      <c r="S60" s="4">
        <v>4.0300000000000002E-2</v>
      </c>
      <c r="T60" s="1">
        <v>208</v>
      </c>
      <c r="U60" s="4">
        <v>2.0199999999999999E-2</v>
      </c>
      <c r="V60" s="4">
        <v>2.7699999999999999E-3</v>
      </c>
      <c r="W60" s="1">
        <v>967.4</v>
      </c>
      <c r="X60" s="1">
        <v>207.4</v>
      </c>
      <c r="Y60" s="1">
        <v>2.89</v>
      </c>
      <c r="Z60" s="1">
        <v>71.8</v>
      </c>
      <c r="AA60" s="4">
        <v>4.02E-2</v>
      </c>
      <c r="AB60" s="1">
        <v>34.13197297</v>
      </c>
    </row>
    <row r="61" spans="1:28" x14ac:dyDescent="0.15">
      <c r="A61" s="1">
        <v>616</v>
      </c>
      <c r="B61" s="1">
        <v>826</v>
      </c>
      <c r="C61" s="1">
        <v>242.6</v>
      </c>
      <c r="D61" s="1">
        <v>22.6</v>
      </c>
      <c r="E61" s="1">
        <v>18.7</v>
      </c>
      <c r="F61" s="4">
        <v>2.89</v>
      </c>
      <c r="G61" s="1">
        <v>71.8</v>
      </c>
      <c r="H61" s="4">
        <v>4.02E-2</v>
      </c>
      <c r="I61" s="1">
        <v>207.4</v>
      </c>
      <c r="J61" s="4">
        <v>1.4500000000000001E-2</v>
      </c>
      <c r="K61" s="4">
        <v>3.0699999999999998E-3</v>
      </c>
      <c r="L61" s="1">
        <v>1519</v>
      </c>
      <c r="M61" s="1">
        <v>1113.7</v>
      </c>
      <c r="N61" s="1">
        <v>228</v>
      </c>
      <c r="O61" s="1">
        <v>22.5</v>
      </c>
      <c r="P61" s="1">
        <v>18.600000000000001</v>
      </c>
      <c r="Q61" s="4">
        <v>-2.9</v>
      </c>
      <c r="R61" s="1">
        <v>71.8</v>
      </c>
      <c r="S61" s="4">
        <v>4.0399999999999998E-2</v>
      </c>
      <c r="T61" s="1">
        <v>208.6</v>
      </c>
      <c r="U61" s="4">
        <v>2.0199999999999999E-2</v>
      </c>
      <c r="V61" s="4">
        <v>2.8300000000000001E-3</v>
      </c>
      <c r="W61" s="1">
        <v>969.9</v>
      </c>
      <c r="X61" s="1">
        <v>208</v>
      </c>
      <c r="Y61" s="1">
        <v>2.895</v>
      </c>
      <c r="Z61" s="1">
        <v>71.8</v>
      </c>
      <c r="AA61" s="4">
        <v>4.0300000000000002E-2</v>
      </c>
      <c r="AB61" s="1">
        <v>34.216878379999997</v>
      </c>
    </row>
    <row r="62" spans="1:28" x14ac:dyDescent="0.15">
      <c r="A62" s="1">
        <v>617</v>
      </c>
      <c r="B62" s="1">
        <v>827.2</v>
      </c>
      <c r="C62" s="1">
        <v>245.5</v>
      </c>
      <c r="D62" s="1">
        <v>22.6</v>
      </c>
      <c r="E62" s="1">
        <v>18.8</v>
      </c>
      <c r="F62" s="4">
        <v>2.89</v>
      </c>
      <c r="G62" s="1">
        <v>71.8</v>
      </c>
      <c r="H62" s="4">
        <v>4.0300000000000002E-2</v>
      </c>
      <c r="I62" s="1">
        <v>207.9</v>
      </c>
      <c r="J62" s="4">
        <v>1.4500000000000001E-2</v>
      </c>
      <c r="K62" s="4">
        <v>3.1199999999999999E-3</v>
      </c>
      <c r="L62" s="1">
        <v>1520</v>
      </c>
      <c r="M62" s="1">
        <v>1116.2</v>
      </c>
      <c r="N62" s="1">
        <v>231.5</v>
      </c>
      <c r="O62" s="1">
        <v>22.5</v>
      </c>
      <c r="P62" s="1">
        <v>18.600000000000001</v>
      </c>
      <c r="Q62" s="4">
        <v>-2.91</v>
      </c>
      <c r="R62" s="1">
        <v>71.8</v>
      </c>
      <c r="S62" s="4">
        <v>4.0500000000000001E-2</v>
      </c>
      <c r="T62" s="1">
        <v>209.2</v>
      </c>
      <c r="U62" s="4">
        <v>2.0299999999999999E-2</v>
      </c>
      <c r="V62" s="4">
        <v>2.8900000000000002E-3</v>
      </c>
      <c r="W62" s="1">
        <v>971.7</v>
      </c>
      <c r="X62" s="1">
        <v>208.55</v>
      </c>
      <c r="Y62" s="1">
        <v>2.9</v>
      </c>
      <c r="Z62" s="1">
        <v>71.8</v>
      </c>
      <c r="AA62" s="4">
        <v>4.0399999999999998E-2</v>
      </c>
      <c r="AB62" s="1">
        <v>34.301783780000001</v>
      </c>
    </row>
    <row r="63" spans="1:28" x14ac:dyDescent="0.15">
      <c r="A63" s="1">
        <v>618</v>
      </c>
      <c r="B63" s="1">
        <v>828.5</v>
      </c>
      <c r="C63" s="1">
        <v>248.4</v>
      </c>
      <c r="D63" s="1">
        <v>22.6</v>
      </c>
      <c r="E63" s="1">
        <v>18.8</v>
      </c>
      <c r="F63" s="4">
        <v>2.9</v>
      </c>
      <c r="G63" s="1">
        <v>71.8</v>
      </c>
      <c r="H63" s="4">
        <v>4.0399999999999998E-2</v>
      </c>
      <c r="I63" s="1">
        <v>208.4</v>
      </c>
      <c r="J63" s="4">
        <v>1.4500000000000001E-2</v>
      </c>
      <c r="K63" s="4">
        <v>3.1700000000000001E-3</v>
      </c>
      <c r="L63" s="1">
        <v>1521</v>
      </c>
      <c r="M63" s="1">
        <v>1118.5</v>
      </c>
      <c r="N63" s="1">
        <v>234.9</v>
      </c>
      <c r="O63" s="1">
        <v>22.5</v>
      </c>
      <c r="P63" s="1">
        <v>18.7</v>
      </c>
      <c r="Q63" s="4">
        <v>-2.92</v>
      </c>
      <c r="R63" s="1">
        <v>71.8</v>
      </c>
      <c r="S63" s="4">
        <v>4.0599999999999997E-2</v>
      </c>
      <c r="T63" s="1">
        <v>209.8</v>
      </c>
      <c r="U63" s="4">
        <v>2.0299999999999999E-2</v>
      </c>
      <c r="V63" s="4">
        <v>2.9399999999999999E-3</v>
      </c>
      <c r="W63" s="1">
        <v>973.5</v>
      </c>
      <c r="X63" s="1">
        <v>209.1</v>
      </c>
      <c r="Y63" s="1">
        <v>2.91</v>
      </c>
      <c r="Z63" s="1">
        <v>71.8</v>
      </c>
      <c r="AA63" s="4">
        <v>4.0500000000000001E-2</v>
      </c>
      <c r="AB63" s="1">
        <v>34.386689189999998</v>
      </c>
    </row>
    <row r="64" spans="1:28" x14ac:dyDescent="0.15">
      <c r="A64" s="1">
        <v>619</v>
      </c>
      <c r="B64" s="1">
        <v>829.6</v>
      </c>
      <c r="C64" s="1">
        <v>251.2</v>
      </c>
      <c r="D64" s="1">
        <v>22.6</v>
      </c>
      <c r="E64" s="1">
        <v>18.8</v>
      </c>
      <c r="F64" s="4">
        <v>2.91</v>
      </c>
      <c r="G64" s="1">
        <v>71.8</v>
      </c>
      <c r="H64" s="4">
        <v>4.0500000000000001E-2</v>
      </c>
      <c r="I64" s="1">
        <v>208.8</v>
      </c>
      <c r="J64" s="4">
        <v>1.46E-2</v>
      </c>
      <c r="K64" s="4">
        <v>3.2200000000000002E-3</v>
      </c>
      <c r="L64" s="1">
        <v>1522</v>
      </c>
      <c r="M64" s="1">
        <v>1120.5</v>
      </c>
      <c r="N64" s="1">
        <v>238.1</v>
      </c>
      <c r="O64" s="1">
        <v>22.5</v>
      </c>
      <c r="P64" s="1">
        <v>18.7</v>
      </c>
      <c r="Q64" s="4">
        <v>-2.93</v>
      </c>
      <c r="R64" s="1">
        <v>71.8</v>
      </c>
      <c r="S64" s="4">
        <v>4.07E-2</v>
      </c>
      <c r="T64" s="1">
        <v>210.2</v>
      </c>
      <c r="U64" s="4">
        <v>2.0400000000000001E-2</v>
      </c>
      <c r="V64" s="4">
        <v>3.0000000000000001E-3</v>
      </c>
      <c r="W64" s="1">
        <v>975.1</v>
      </c>
      <c r="X64" s="1">
        <v>209.5</v>
      </c>
      <c r="Y64" s="1">
        <v>2.92</v>
      </c>
      <c r="Z64" s="1">
        <v>71.8</v>
      </c>
      <c r="AA64" s="4">
        <v>4.0599999999999997E-2</v>
      </c>
      <c r="AB64" s="1">
        <v>34.471594590000002</v>
      </c>
    </row>
    <row r="65" spans="1:28" x14ac:dyDescent="0.15">
      <c r="A65" s="1">
        <v>620</v>
      </c>
      <c r="B65" s="1">
        <v>830.9</v>
      </c>
      <c r="C65" s="1">
        <v>253.9</v>
      </c>
      <c r="D65" s="1">
        <v>22.6</v>
      </c>
      <c r="E65" s="1">
        <v>18.899999999999999</v>
      </c>
      <c r="F65" s="4">
        <v>2.91</v>
      </c>
      <c r="G65" s="1">
        <v>71.8</v>
      </c>
      <c r="H65" s="4">
        <v>4.0500000000000001E-2</v>
      </c>
      <c r="I65" s="1">
        <v>209.2</v>
      </c>
      <c r="J65" s="4">
        <v>1.46E-2</v>
      </c>
      <c r="K65" s="4">
        <v>3.2599999999999999E-3</v>
      </c>
      <c r="L65" s="1">
        <v>1523</v>
      </c>
      <c r="M65" s="1">
        <v>1122.4000000000001</v>
      </c>
      <c r="N65" s="1">
        <v>241.2</v>
      </c>
      <c r="O65" s="1">
        <v>22.5</v>
      </c>
      <c r="P65" s="1">
        <v>18.7</v>
      </c>
      <c r="Q65" s="4">
        <v>-2.93</v>
      </c>
      <c r="R65" s="1">
        <v>71.8</v>
      </c>
      <c r="S65" s="4">
        <v>4.0800000000000003E-2</v>
      </c>
      <c r="T65" s="1">
        <v>210.7</v>
      </c>
      <c r="U65" s="4">
        <v>2.0400000000000001E-2</v>
      </c>
      <c r="V65" s="4">
        <v>3.0500000000000002E-3</v>
      </c>
      <c r="W65" s="1">
        <v>976.7</v>
      </c>
      <c r="X65" s="1">
        <v>209.95</v>
      </c>
      <c r="Y65" s="1">
        <v>2.92</v>
      </c>
      <c r="Z65" s="1">
        <v>71.8</v>
      </c>
      <c r="AA65" s="4">
        <v>4.07E-2</v>
      </c>
      <c r="AB65" s="1">
        <v>34.514047300000001</v>
      </c>
    </row>
    <row r="66" spans="1:28" x14ac:dyDescent="0.15">
      <c r="A66" s="1">
        <v>621</v>
      </c>
      <c r="B66" s="1">
        <v>831.7</v>
      </c>
      <c r="C66" s="1">
        <v>256.5</v>
      </c>
      <c r="D66" s="1">
        <v>22.6</v>
      </c>
      <c r="E66" s="1">
        <v>18.899999999999999</v>
      </c>
      <c r="F66" s="4">
        <v>2.92</v>
      </c>
      <c r="G66" s="1">
        <v>71.8</v>
      </c>
      <c r="H66" s="4">
        <v>4.0599999999999997E-2</v>
      </c>
      <c r="I66" s="1">
        <v>209.6</v>
      </c>
      <c r="J66" s="4">
        <v>1.46E-2</v>
      </c>
      <c r="K66" s="4">
        <v>3.31E-3</v>
      </c>
      <c r="L66" s="1">
        <v>1524</v>
      </c>
      <c r="M66" s="1">
        <v>1124.0999999999999</v>
      </c>
      <c r="N66" s="1">
        <v>244.3</v>
      </c>
      <c r="O66" s="1">
        <v>22.5</v>
      </c>
      <c r="P66" s="1">
        <v>18.8</v>
      </c>
      <c r="Q66" s="4">
        <v>-2.94</v>
      </c>
      <c r="R66" s="1">
        <v>71.8</v>
      </c>
      <c r="S66" s="4">
        <v>4.0899999999999999E-2</v>
      </c>
      <c r="T66" s="1">
        <v>211.1</v>
      </c>
      <c r="U66" s="4">
        <v>2.0500000000000001E-2</v>
      </c>
      <c r="V66" s="4">
        <v>3.0999999999999999E-3</v>
      </c>
      <c r="W66" s="1">
        <v>977.9</v>
      </c>
      <c r="X66" s="1">
        <v>210.35</v>
      </c>
      <c r="Y66" s="1">
        <v>2.93</v>
      </c>
      <c r="Z66" s="1">
        <v>71.8</v>
      </c>
      <c r="AA66" s="4">
        <v>4.0800000000000003E-2</v>
      </c>
      <c r="AB66" s="1">
        <v>34.598952699999998</v>
      </c>
    </row>
    <row r="67" spans="1:28" x14ac:dyDescent="0.15">
      <c r="A67" s="1">
        <v>622</v>
      </c>
      <c r="B67" s="1">
        <v>832.3</v>
      </c>
      <c r="C67" s="1">
        <v>259.10000000000002</v>
      </c>
      <c r="D67" s="1">
        <v>22.5</v>
      </c>
      <c r="E67" s="1">
        <v>18.899999999999999</v>
      </c>
      <c r="F67" s="4">
        <v>2.92</v>
      </c>
      <c r="G67" s="1">
        <v>71.8</v>
      </c>
      <c r="H67" s="4">
        <v>4.07E-2</v>
      </c>
      <c r="I67" s="1">
        <v>209.9</v>
      </c>
      <c r="J67" s="4">
        <v>1.46E-2</v>
      </c>
      <c r="K67" s="4">
        <v>3.3500000000000001E-3</v>
      </c>
      <c r="L67" s="1">
        <v>1525</v>
      </c>
      <c r="M67" s="1">
        <v>1125.5999999999999</v>
      </c>
      <c r="N67" s="1">
        <v>247.2</v>
      </c>
      <c r="O67" s="1">
        <v>22.5</v>
      </c>
      <c r="P67" s="1">
        <v>18.8</v>
      </c>
      <c r="Q67" s="4">
        <v>-2.94</v>
      </c>
      <c r="R67" s="1">
        <v>71.8</v>
      </c>
      <c r="S67" s="4">
        <v>4.1000000000000002E-2</v>
      </c>
      <c r="T67" s="1">
        <v>211.5</v>
      </c>
      <c r="U67" s="4">
        <v>2.0500000000000001E-2</v>
      </c>
      <c r="V67" s="4">
        <v>3.15E-3</v>
      </c>
      <c r="W67" s="1">
        <v>979</v>
      </c>
      <c r="X67" s="1">
        <v>210.7</v>
      </c>
      <c r="Y67" s="1">
        <v>2.93</v>
      </c>
      <c r="Z67" s="1">
        <v>71.8</v>
      </c>
      <c r="AA67" s="4">
        <v>4.0899999999999999E-2</v>
      </c>
      <c r="AB67" s="1">
        <v>34.683858110000003</v>
      </c>
    </row>
    <row r="68" spans="1:28" x14ac:dyDescent="0.15">
      <c r="A68" s="1">
        <v>623</v>
      </c>
      <c r="B68" s="1">
        <v>832.8</v>
      </c>
      <c r="C68" s="1">
        <v>261.5</v>
      </c>
      <c r="D68" s="1">
        <v>22.6</v>
      </c>
      <c r="E68" s="1">
        <v>19</v>
      </c>
      <c r="F68" s="4">
        <v>2.93</v>
      </c>
      <c r="G68" s="1">
        <v>71.8</v>
      </c>
      <c r="H68" s="4">
        <v>4.07E-2</v>
      </c>
      <c r="I68" s="1">
        <v>210.2</v>
      </c>
      <c r="J68" s="4">
        <v>1.46E-2</v>
      </c>
      <c r="K68" s="4">
        <v>3.3899999999999998E-3</v>
      </c>
      <c r="L68" s="1">
        <v>1526</v>
      </c>
      <c r="M68" s="1">
        <v>1127</v>
      </c>
      <c r="N68" s="1">
        <v>250</v>
      </c>
      <c r="O68" s="1">
        <v>22.6</v>
      </c>
      <c r="P68" s="1">
        <v>18.899999999999999</v>
      </c>
      <c r="Q68" s="4">
        <v>-2.95</v>
      </c>
      <c r="R68" s="1">
        <v>71.8</v>
      </c>
      <c r="S68" s="4">
        <v>4.1000000000000002E-2</v>
      </c>
      <c r="T68" s="1">
        <v>211.8</v>
      </c>
      <c r="U68" s="4">
        <v>2.0500000000000001E-2</v>
      </c>
      <c r="V68" s="4">
        <v>3.2000000000000002E-3</v>
      </c>
      <c r="W68" s="1">
        <v>979.9</v>
      </c>
      <c r="X68" s="1">
        <v>211</v>
      </c>
      <c r="Y68" s="1">
        <v>2.94</v>
      </c>
      <c r="Z68" s="1">
        <v>71.8</v>
      </c>
      <c r="AA68" s="4">
        <v>4.0899999999999999E-2</v>
      </c>
      <c r="AB68" s="1">
        <v>34.683858110000003</v>
      </c>
    </row>
    <row r="69" spans="1:28" x14ac:dyDescent="0.15">
      <c r="A69" s="1">
        <v>624</v>
      </c>
      <c r="B69" s="1">
        <v>832.9</v>
      </c>
      <c r="C69" s="1">
        <v>263.8</v>
      </c>
      <c r="D69" s="1">
        <v>22.5</v>
      </c>
      <c r="E69" s="1">
        <v>19</v>
      </c>
      <c r="F69" s="4">
        <v>2.93</v>
      </c>
      <c r="G69" s="1">
        <v>71.8</v>
      </c>
      <c r="H69" s="4">
        <v>4.0800000000000003E-2</v>
      </c>
      <c r="I69" s="1">
        <v>210.5</v>
      </c>
      <c r="J69" s="4">
        <v>1.46E-2</v>
      </c>
      <c r="K69" s="4">
        <v>3.4299999999999999E-3</v>
      </c>
      <c r="L69" s="1">
        <v>1527</v>
      </c>
      <c r="M69" s="1">
        <v>1128.2</v>
      </c>
      <c r="N69" s="1">
        <v>252.8</v>
      </c>
      <c r="O69" s="1">
        <v>22.6</v>
      </c>
      <c r="P69" s="1">
        <v>18.899999999999999</v>
      </c>
      <c r="Q69" s="4">
        <v>-2.95</v>
      </c>
      <c r="R69" s="1">
        <v>71.8</v>
      </c>
      <c r="S69" s="4">
        <v>4.1099999999999998E-2</v>
      </c>
      <c r="T69" s="1">
        <v>212.1</v>
      </c>
      <c r="U69" s="4">
        <v>2.0500000000000001E-2</v>
      </c>
      <c r="V69" s="4">
        <v>3.2399999999999998E-3</v>
      </c>
      <c r="W69" s="1">
        <v>980.6</v>
      </c>
      <c r="X69" s="1">
        <v>211.3</v>
      </c>
      <c r="Y69" s="1">
        <v>2.94</v>
      </c>
      <c r="Z69" s="1">
        <v>71.8</v>
      </c>
      <c r="AA69" s="4">
        <v>4.1000000000000002E-2</v>
      </c>
      <c r="AB69" s="1">
        <v>34.768763509999999</v>
      </c>
    </row>
    <row r="70" spans="1:28" x14ac:dyDescent="0.15">
      <c r="A70" s="1">
        <v>625</v>
      </c>
      <c r="B70" s="1">
        <v>832.8</v>
      </c>
      <c r="C70" s="1">
        <v>266.10000000000002</v>
      </c>
      <c r="D70" s="1">
        <v>22.6</v>
      </c>
      <c r="E70" s="1">
        <v>19.100000000000001</v>
      </c>
      <c r="F70" s="4">
        <v>2.93</v>
      </c>
      <c r="G70" s="1">
        <v>71.8</v>
      </c>
      <c r="H70" s="4">
        <v>4.0800000000000003E-2</v>
      </c>
      <c r="I70" s="1">
        <v>210.7</v>
      </c>
      <c r="J70" s="4">
        <v>1.46E-2</v>
      </c>
      <c r="K70" s="4">
        <v>3.47E-3</v>
      </c>
      <c r="L70" s="1">
        <v>1528</v>
      </c>
      <c r="M70" s="1">
        <v>1129.4000000000001</v>
      </c>
      <c r="N70" s="1">
        <v>255.4</v>
      </c>
      <c r="O70" s="1">
        <v>22.6</v>
      </c>
      <c r="P70" s="1">
        <v>18.899999999999999</v>
      </c>
      <c r="Q70" s="4">
        <v>-2.96</v>
      </c>
      <c r="R70" s="1">
        <v>71.900000000000006</v>
      </c>
      <c r="S70" s="4">
        <v>4.1200000000000001E-2</v>
      </c>
      <c r="T70" s="1">
        <v>212.5</v>
      </c>
      <c r="U70" s="4">
        <v>2.06E-2</v>
      </c>
      <c r="V70" s="4">
        <v>3.29E-3</v>
      </c>
      <c r="W70" s="1">
        <v>981.1</v>
      </c>
      <c r="X70" s="1">
        <v>211.6</v>
      </c>
      <c r="Y70" s="1">
        <v>2.9449999999999998</v>
      </c>
      <c r="Z70" s="1">
        <v>71.849999999999994</v>
      </c>
      <c r="AA70" s="4">
        <v>4.1000000000000002E-2</v>
      </c>
      <c r="AB70" s="1">
        <v>34.811216219999999</v>
      </c>
    </row>
    <row r="71" spans="1:28" x14ac:dyDescent="0.15">
      <c r="A71" s="1">
        <v>626</v>
      </c>
      <c r="B71" s="1">
        <v>832.7</v>
      </c>
      <c r="C71" s="1">
        <v>268.3</v>
      </c>
      <c r="D71" s="1">
        <v>22.6</v>
      </c>
      <c r="E71" s="1">
        <v>19.100000000000001</v>
      </c>
      <c r="F71" s="4">
        <v>2.94</v>
      </c>
      <c r="G71" s="1">
        <v>71.8</v>
      </c>
      <c r="H71" s="4">
        <v>4.0899999999999999E-2</v>
      </c>
      <c r="I71" s="1">
        <v>210.9</v>
      </c>
      <c r="J71" s="4">
        <v>1.46E-2</v>
      </c>
      <c r="K71" s="4">
        <v>3.5100000000000001E-3</v>
      </c>
      <c r="L71" s="1">
        <v>1529</v>
      </c>
      <c r="M71" s="1">
        <v>1130.4000000000001</v>
      </c>
      <c r="N71" s="1">
        <v>258.10000000000002</v>
      </c>
      <c r="O71" s="1">
        <v>22.6</v>
      </c>
      <c r="P71" s="1">
        <v>19</v>
      </c>
      <c r="Q71" s="4">
        <v>-2.96</v>
      </c>
      <c r="R71" s="1">
        <v>71.8</v>
      </c>
      <c r="S71" s="4">
        <v>4.1200000000000001E-2</v>
      </c>
      <c r="T71" s="1">
        <v>212.7</v>
      </c>
      <c r="U71" s="4">
        <v>2.06E-2</v>
      </c>
      <c r="V71" s="4">
        <v>3.3300000000000001E-3</v>
      </c>
      <c r="W71" s="1">
        <v>981.6</v>
      </c>
      <c r="X71" s="1">
        <v>211.8</v>
      </c>
      <c r="Y71" s="1">
        <v>2.95</v>
      </c>
      <c r="Z71" s="1">
        <v>71.8</v>
      </c>
      <c r="AA71" s="4">
        <v>4.1099999999999998E-2</v>
      </c>
      <c r="AB71" s="1">
        <v>34.853668919999997</v>
      </c>
    </row>
    <row r="72" spans="1:28" x14ac:dyDescent="0.15">
      <c r="A72" s="1">
        <v>627</v>
      </c>
      <c r="B72" s="1">
        <v>832.4</v>
      </c>
      <c r="C72" s="1">
        <v>270.5</v>
      </c>
      <c r="D72" s="1">
        <v>22.6</v>
      </c>
      <c r="E72" s="1">
        <v>19.100000000000001</v>
      </c>
      <c r="F72" s="4">
        <v>2.94</v>
      </c>
      <c r="G72" s="1">
        <v>71.8</v>
      </c>
      <c r="H72" s="4">
        <v>4.0899999999999999E-2</v>
      </c>
      <c r="I72" s="1">
        <v>211.2</v>
      </c>
      <c r="J72" s="4">
        <v>1.46E-2</v>
      </c>
      <c r="K72" s="4">
        <v>3.5400000000000002E-3</v>
      </c>
      <c r="L72" s="1">
        <v>1530</v>
      </c>
      <c r="M72" s="1">
        <v>1131.5999999999999</v>
      </c>
      <c r="N72" s="1">
        <v>260.60000000000002</v>
      </c>
      <c r="O72" s="1">
        <v>22.6</v>
      </c>
      <c r="P72" s="1">
        <v>19</v>
      </c>
      <c r="Q72" s="4">
        <v>-2.96</v>
      </c>
      <c r="R72" s="1">
        <v>71.900000000000006</v>
      </c>
      <c r="S72" s="4">
        <v>4.1300000000000003E-2</v>
      </c>
      <c r="T72" s="1">
        <v>213</v>
      </c>
      <c r="U72" s="4">
        <v>2.06E-2</v>
      </c>
      <c r="V72" s="4">
        <v>3.3700000000000002E-3</v>
      </c>
      <c r="W72" s="1">
        <v>982</v>
      </c>
      <c r="X72" s="1">
        <v>212.1</v>
      </c>
      <c r="Y72" s="1">
        <v>2.95</v>
      </c>
      <c r="Z72" s="1">
        <v>71.849999999999994</v>
      </c>
      <c r="AA72" s="4">
        <v>4.1099999999999998E-2</v>
      </c>
      <c r="AB72" s="1">
        <v>34.896121620000002</v>
      </c>
    </row>
    <row r="73" spans="1:28" x14ac:dyDescent="0.15">
      <c r="A73" s="1">
        <v>628</v>
      </c>
      <c r="B73" s="1">
        <v>831.7</v>
      </c>
      <c r="C73" s="1">
        <v>272.60000000000002</v>
      </c>
      <c r="D73" s="1">
        <v>22.6</v>
      </c>
      <c r="E73" s="1">
        <v>19.2</v>
      </c>
      <c r="F73" s="4">
        <v>2.94</v>
      </c>
      <c r="G73" s="1">
        <v>71.8</v>
      </c>
      <c r="H73" s="4">
        <v>4.0899999999999999E-2</v>
      </c>
      <c r="I73" s="1">
        <v>211.4</v>
      </c>
      <c r="J73" s="4">
        <v>1.46E-2</v>
      </c>
      <c r="K73" s="4">
        <v>3.5799999999999998E-3</v>
      </c>
      <c r="L73" s="1">
        <v>1531</v>
      </c>
      <c r="M73" s="1">
        <v>1132.5</v>
      </c>
      <c r="N73" s="1">
        <v>263.10000000000002</v>
      </c>
      <c r="O73" s="1">
        <v>22.6</v>
      </c>
      <c r="P73" s="1">
        <v>19</v>
      </c>
      <c r="Q73" s="4">
        <v>-2.97</v>
      </c>
      <c r="R73" s="1">
        <v>71.8</v>
      </c>
      <c r="S73" s="4">
        <v>4.1300000000000003E-2</v>
      </c>
      <c r="T73" s="1">
        <v>213.2</v>
      </c>
      <c r="U73" s="4">
        <v>2.06E-2</v>
      </c>
      <c r="V73" s="4">
        <v>3.4199999999999999E-3</v>
      </c>
      <c r="W73" s="1">
        <v>982.1</v>
      </c>
      <c r="X73" s="1">
        <v>212.3</v>
      </c>
      <c r="Y73" s="1">
        <v>2.9550000000000001</v>
      </c>
      <c r="Z73" s="1">
        <v>71.8</v>
      </c>
      <c r="AA73" s="4">
        <v>4.1099999999999998E-2</v>
      </c>
      <c r="AB73" s="1">
        <v>34.896121620000002</v>
      </c>
    </row>
    <row r="74" spans="1:28" x14ac:dyDescent="0.15">
      <c r="A74" s="1">
        <v>629</v>
      </c>
      <c r="B74" s="1">
        <v>831</v>
      </c>
      <c r="C74" s="1">
        <v>274.7</v>
      </c>
      <c r="D74" s="1">
        <v>22.6</v>
      </c>
      <c r="E74" s="1">
        <v>19.2</v>
      </c>
      <c r="F74" s="4">
        <v>2.94</v>
      </c>
      <c r="G74" s="1">
        <v>71.8</v>
      </c>
      <c r="H74" s="4">
        <v>4.1000000000000002E-2</v>
      </c>
      <c r="I74" s="1">
        <v>211.6</v>
      </c>
      <c r="J74" s="4">
        <v>1.46E-2</v>
      </c>
      <c r="K74" s="4">
        <v>3.62E-3</v>
      </c>
      <c r="L74" s="1">
        <v>1532</v>
      </c>
      <c r="M74" s="1">
        <v>1133.3</v>
      </c>
      <c r="N74" s="1">
        <v>265.5</v>
      </c>
      <c r="O74" s="1">
        <v>22.6</v>
      </c>
      <c r="P74" s="1">
        <v>19.100000000000001</v>
      </c>
      <c r="Q74" s="4">
        <v>-2.97</v>
      </c>
      <c r="R74" s="1">
        <v>71.900000000000006</v>
      </c>
      <c r="S74" s="4">
        <v>4.1300000000000003E-2</v>
      </c>
      <c r="T74" s="1">
        <v>213.5</v>
      </c>
      <c r="U74" s="4">
        <v>2.06E-2</v>
      </c>
      <c r="V74" s="4">
        <v>3.46E-3</v>
      </c>
      <c r="W74" s="1">
        <v>982.2</v>
      </c>
      <c r="X74" s="1">
        <v>212.55</v>
      </c>
      <c r="Y74" s="1">
        <v>2.9550000000000001</v>
      </c>
      <c r="Z74" s="1">
        <v>71.849999999999994</v>
      </c>
      <c r="AA74" s="4">
        <v>4.1200000000000001E-2</v>
      </c>
      <c r="AB74" s="1">
        <v>34.938574320000001</v>
      </c>
    </row>
    <row r="75" spans="1:28" x14ac:dyDescent="0.15">
      <c r="A75" s="1">
        <v>630</v>
      </c>
      <c r="B75" s="1">
        <v>830.4</v>
      </c>
      <c r="C75" s="1">
        <v>276.60000000000002</v>
      </c>
      <c r="D75" s="1">
        <v>22.5</v>
      </c>
      <c r="E75" s="1">
        <v>19.3</v>
      </c>
      <c r="F75" s="4">
        <v>2.95</v>
      </c>
      <c r="G75" s="1">
        <v>71.8</v>
      </c>
      <c r="H75" s="4">
        <v>4.1000000000000002E-2</v>
      </c>
      <c r="I75" s="1">
        <v>211.8</v>
      </c>
      <c r="J75" s="4">
        <v>1.46E-2</v>
      </c>
      <c r="K75" s="4">
        <v>3.65E-3</v>
      </c>
      <c r="L75" s="1">
        <v>1533</v>
      </c>
      <c r="M75" s="1">
        <v>1134.0999999999999</v>
      </c>
      <c r="N75" s="1">
        <v>267.8</v>
      </c>
      <c r="O75" s="1">
        <v>22.6</v>
      </c>
      <c r="P75" s="1">
        <v>19.100000000000001</v>
      </c>
      <c r="Q75" s="4">
        <v>-2.97</v>
      </c>
      <c r="R75" s="1">
        <v>71.900000000000006</v>
      </c>
      <c r="S75" s="4">
        <v>4.1399999999999999E-2</v>
      </c>
      <c r="T75" s="1">
        <v>213.7</v>
      </c>
      <c r="U75" s="4">
        <v>2.06E-2</v>
      </c>
      <c r="V75" s="4">
        <v>3.5000000000000001E-3</v>
      </c>
      <c r="W75" s="1">
        <v>982.3</v>
      </c>
      <c r="X75" s="1">
        <v>212.75</v>
      </c>
      <c r="Y75" s="1">
        <v>2.96</v>
      </c>
      <c r="Z75" s="1">
        <v>71.849999999999994</v>
      </c>
      <c r="AA75" s="4">
        <v>4.1200000000000001E-2</v>
      </c>
      <c r="AB75" s="1">
        <v>34.98102703</v>
      </c>
    </row>
    <row r="76" spans="1:28" x14ac:dyDescent="0.15">
      <c r="A76" s="1">
        <v>631</v>
      </c>
      <c r="B76" s="1">
        <v>829.8</v>
      </c>
      <c r="C76" s="1">
        <v>278.5</v>
      </c>
      <c r="D76" s="1">
        <v>22.5</v>
      </c>
      <c r="E76" s="1">
        <v>19.3</v>
      </c>
      <c r="F76" s="4">
        <v>2.95</v>
      </c>
      <c r="G76" s="1">
        <v>71.8</v>
      </c>
      <c r="H76" s="4">
        <v>4.1099999999999998E-2</v>
      </c>
      <c r="I76" s="1">
        <v>211.9</v>
      </c>
      <c r="J76" s="4">
        <v>1.46E-2</v>
      </c>
      <c r="K76" s="4">
        <v>3.6800000000000001E-3</v>
      </c>
      <c r="L76" s="1">
        <v>1534</v>
      </c>
      <c r="M76" s="1">
        <v>1134.8</v>
      </c>
      <c r="N76" s="1">
        <v>270.10000000000002</v>
      </c>
      <c r="O76" s="1">
        <v>22.6</v>
      </c>
      <c r="P76" s="1">
        <v>19.2</v>
      </c>
      <c r="Q76" s="4">
        <v>-2.98</v>
      </c>
      <c r="R76" s="1">
        <v>71.900000000000006</v>
      </c>
      <c r="S76" s="4">
        <v>4.1399999999999999E-2</v>
      </c>
      <c r="T76" s="1">
        <v>213.9</v>
      </c>
      <c r="U76" s="4">
        <v>2.07E-2</v>
      </c>
      <c r="V76" s="4">
        <v>3.5400000000000002E-3</v>
      </c>
      <c r="W76" s="1">
        <v>982.3</v>
      </c>
      <c r="X76" s="1">
        <v>212.9</v>
      </c>
      <c r="Y76" s="1">
        <v>2.9649999999999999</v>
      </c>
      <c r="Z76" s="1">
        <v>71.849999999999994</v>
      </c>
      <c r="AA76" s="4">
        <v>4.1300000000000003E-2</v>
      </c>
      <c r="AB76" s="1">
        <v>35.023479729999998</v>
      </c>
    </row>
    <row r="77" spans="1:28" x14ac:dyDescent="0.15">
      <c r="A77" s="1">
        <v>632</v>
      </c>
      <c r="B77" s="1">
        <v>829</v>
      </c>
      <c r="C77" s="1">
        <v>280.5</v>
      </c>
      <c r="D77" s="1">
        <v>22.5</v>
      </c>
      <c r="E77" s="1">
        <v>19.3</v>
      </c>
      <c r="F77" s="4">
        <v>2.95</v>
      </c>
      <c r="G77" s="1">
        <v>71.8</v>
      </c>
      <c r="H77" s="4">
        <v>4.1099999999999998E-2</v>
      </c>
      <c r="I77" s="1">
        <v>212.1</v>
      </c>
      <c r="J77" s="4">
        <v>1.4500000000000001E-2</v>
      </c>
      <c r="K77" s="4">
        <v>3.7200000000000002E-3</v>
      </c>
      <c r="L77" s="1">
        <v>1535</v>
      </c>
      <c r="M77" s="1">
        <v>1135.5999999999999</v>
      </c>
      <c r="N77" s="1">
        <v>272.39999999999998</v>
      </c>
      <c r="O77" s="1">
        <v>22.6</v>
      </c>
      <c r="P77" s="1">
        <v>19.2</v>
      </c>
      <c r="Q77" s="4">
        <v>-2.98</v>
      </c>
      <c r="R77" s="1">
        <v>71.900000000000006</v>
      </c>
      <c r="S77" s="4">
        <v>4.1500000000000002E-2</v>
      </c>
      <c r="T77" s="1">
        <v>214.1</v>
      </c>
      <c r="U77" s="4">
        <v>2.07E-2</v>
      </c>
      <c r="V77" s="4">
        <v>3.5799999999999998E-3</v>
      </c>
      <c r="W77" s="1">
        <v>982.3</v>
      </c>
      <c r="X77" s="1">
        <v>213.1</v>
      </c>
      <c r="Y77" s="1">
        <v>2.9649999999999999</v>
      </c>
      <c r="Z77" s="1">
        <v>71.849999999999994</v>
      </c>
      <c r="AA77" s="4">
        <v>4.1300000000000003E-2</v>
      </c>
      <c r="AB77" s="1">
        <v>35.065932429999997</v>
      </c>
    </row>
    <row r="78" spans="1:28" x14ac:dyDescent="0.15">
      <c r="A78" s="1">
        <v>633</v>
      </c>
      <c r="B78" s="1">
        <v>828.5</v>
      </c>
      <c r="C78" s="1">
        <v>282.3</v>
      </c>
      <c r="D78" s="1">
        <v>22.6</v>
      </c>
      <c r="E78" s="1">
        <v>19.399999999999999</v>
      </c>
      <c r="F78" s="4">
        <v>2.95</v>
      </c>
      <c r="G78" s="1">
        <v>71.8</v>
      </c>
      <c r="H78" s="4">
        <v>4.1099999999999998E-2</v>
      </c>
      <c r="I78" s="1">
        <v>212.3</v>
      </c>
      <c r="J78" s="4">
        <v>1.4500000000000001E-2</v>
      </c>
      <c r="K78" s="4">
        <v>3.7499999999999999E-3</v>
      </c>
      <c r="L78" s="1">
        <v>1536</v>
      </c>
      <c r="M78" s="1">
        <v>1136.7</v>
      </c>
      <c r="N78" s="1">
        <v>274.60000000000002</v>
      </c>
      <c r="O78" s="1">
        <v>22.6</v>
      </c>
      <c r="P78" s="1">
        <v>19.2</v>
      </c>
      <c r="Q78" s="4">
        <v>-2.98</v>
      </c>
      <c r="R78" s="1">
        <v>71.8</v>
      </c>
      <c r="S78" s="4">
        <v>4.1500000000000002E-2</v>
      </c>
      <c r="T78" s="1">
        <v>214.2</v>
      </c>
      <c r="U78" s="4">
        <v>2.07E-2</v>
      </c>
      <c r="V78" s="4">
        <v>3.6099999999999999E-3</v>
      </c>
      <c r="W78" s="1">
        <v>982.6</v>
      </c>
      <c r="X78" s="1">
        <v>213.25</v>
      </c>
      <c r="Y78" s="1">
        <v>2.9649999999999999</v>
      </c>
      <c r="Z78" s="1">
        <v>71.8</v>
      </c>
      <c r="AA78" s="4">
        <v>4.1300000000000003E-2</v>
      </c>
      <c r="AB78" s="1">
        <v>35.065932429999997</v>
      </c>
    </row>
    <row r="79" spans="1:28" x14ac:dyDescent="0.15">
      <c r="A79" s="1">
        <v>634</v>
      </c>
      <c r="B79" s="1">
        <v>828.1</v>
      </c>
      <c r="C79" s="1">
        <v>284.10000000000002</v>
      </c>
      <c r="D79" s="1">
        <v>22.6</v>
      </c>
      <c r="E79" s="1">
        <v>19.399999999999999</v>
      </c>
      <c r="F79" s="4">
        <v>2.96</v>
      </c>
      <c r="G79" s="1">
        <v>71.8</v>
      </c>
      <c r="H79" s="4">
        <v>4.1200000000000001E-2</v>
      </c>
      <c r="I79" s="1">
        <v>212.4</v>
      </c>
      <c r="J79" s="4">
        <v>1.4500000000000001E-2</v>
      </c>
      <c r="K79" s="4">
        <v>3.7799999999999999E-3</v>
      </c>
      <c r="L79" s="1">
        <v>1537</v>
      </c>
      <c r="M79" s="1">
        <v>1137.5999999999999</v>
      </c>
      <c r="N79" s="1">
        <v>276.8</v>
      </c>
      <c r="O79" s="1">
        <v>22.6</v>
      </c>
      <c r="P79" s="1">
        <v>19.3</v>
      </c>
      <c r="Q79" s="4">
        <v>-2.98</v>
      </c>
      <c r="R79" s="1">
        <v>71.900000000000006</v>
      </c>
      <c r="S79" s="4">
        <v>4.1500000000000002E-2</v>
      </c>
      <c r="T79" s="1">
        <v>214.4</v>
      </c>
      <c r="U79" s="4">
        <v>2.07E-2</v>
      </c>
      <c r="V79" s="4">
        <v>3.65E-3</v>
      </c>
      <c r="W79" s="1">
        <v>982.9</v>
      </c>
      <c r="X79" s="1">
        <v>213.4</v>
      </c>
      <c r="Y79" s="1">
        <v>2.97</v>
      </c>
      <c r="Z79" s="1">
        <v>71.849999999999994</v>
      </c>
      <c r="AA79" s="4">
        <v>4.1399999999999999E-2</v>
      </c>
      <c r="AB79" s="1">
        <v>35.108385140000003</v>
      </c>
    </row>
    <row r="80" spans="1:28" x14ac:dyDescent="0.15">
      <c r="A80" s="1">
        <v>635</v>
      </c>
      <c r="B80" s="1">
        <v>827.4</v>
      </c>
      <c r="C80" s="1">
        <v>285.8</v>
      </c>
      <c r="D80" s="1">
        <v>22.6</v>
      </c>
      <c r="E80" s="1">
        <v>19.5</v>
      </c>
      <c r="F80" s="4">
        <v>2.96</v>
      </c>
      <c r="G80" s="1">
        <v>71.8</v>
      </c>
      <c r="H80" s="4">
        <v>4.1200000000000001E-2</v>
      </c>
      <c r="I80" s="1">
        <v>212.6</v>
      </c>
      <c r="J80" s="4">
        <v>1.4500000000000001E-2</v>
      </c>
      <c r="K80" s="4">
        <v>3.81E-3</v>
      </c>
      <c r="L80" s="1">
        <v>1538</v>
      </c>
      <c r="M80" s="1">
        <v>1138.5</v>
      </c>
      <c r="N80" s="1">
        <v>278.89999999999998</v>
      </c>
      <c r="O80" s="1">
        <v>22.7</v>
      </c>
      <c r="P80" s="1">
        <v>19.3</v>
      </c>
      <c r="Q80" s="4">
        <v>-2.99</v>
      </c>
      <c r="R80" s="1">
        <v>71.8</v>
      </c>
      <c r="S80" s="4">
        <v>4.1599999999999998E-2</v>
      </c>
      <c r="T80" s="1">
        <v>214.6</v>
      </c>
      <c r="U80" s="4">
        <v>2.07E-2</v>
      </c>
      <c r="V80" s="4">
        <v>3.6900000000000001E-3</v>
      </c>
      <c r="W80" s="1">
        <v>983</v>
      </c>
      <c r="X80" s="1">
        <v>213.6</v>
      </c>
      <c r="Y80" s="1">
        <v>2.9750000000000001</v>
      </c>
      <c r="Z80" s="1">
        <v>71.8</v>
      </c>
      <c r="AA80" s="4">
        <v>4.1399999999999999E-2</v>
      </c>
      <c r="AB80" s="1">
        <v>35.150837840000001</v>
      </c>
    </row>
    <row r="81" spans="1:28" x14ac:dyDescent="0.15">
      <c r="A81" s="1">
        <v>636</v>
      </c>
      <c r="B81" s="1">
        <v>827.1</v>
      </c>
      <c r="C81" s="1">
        <v>287.5</v>
      </c>
      <c r="D81" s="1">
        <v>22.6</v>
      </c>
      <c r="E81" s="1">
        <v>19.5</v>
      </c>
      <c r="F81" s="4">
        <v>2.96</v>
      </c>
      <c r="G81" s="1">
        <v>71.8</v>
      </c>
      <c r="H81" s="4">
        <v>4.1200000000000001E-2</v>
      </c>
      <c r="I81" s="1">
        <v>212.7</v>
      </c>
      <c r="J81" s="4">
        <v>1.4500000000000001E-2</v>
      </c>
      <c r="K81" s="4">
        <v>3.8400000000000001E-3</v>
      </c>
      <c r="L81" s="1">
        <v>1539</v>
      </c>
      <c r="M81" s="1">
        <v>1139.2</v>
      </c>
      <c r="N81" s="1">
        <v>281</v>
      </c>
      <c r="O81" s="1">
        <v>22.6</v>
      </c>
      <c r="P81" s="1">
        <v>19.399999999999999</v>
      </c>
      <c r="Q81" s="4">
        <v>-2.99</v>
      </c>
      <c r="R81" s="1">
        <v>71.900000000000006</v>
      </c>
      <c r="S81" s="4">
        <v>4.1599999999999998E-2</v>
      </c>
      <c r="T81" s="1">
        <v>214.8</v>
      </c>
      <c r="U81" s="4">
        <v>2.07E-2</v>
      </c>
      <c r="V81" s="4">
        <v>3.7299999999999998E-3</v>
      </c>
      <c r="W81" s="1">
        <v>983.2</v>
      </c>
      <c r="X81" s="1">
        <v>213.75</v>
      </c>
      <c r="Y81" s="1">
        <v>2.9750000000000001</v>
      </c>
      <c r="Z81" s="1">
        <v>71.849999999999994</v>
      </c>
      <c r="AA81" s="4">
        <v>4.1399999999999999E-2</v>
      </c>
      <c r="AB81" s="1">
        <v>35.150837840000001</v>
      </c>
    </row>
    <row r="82" spans="1:28" x14ac:dyDescent="0.15">
      <c r="A82" s="1">
        <v>637</v>
      </c>
      <c r="B82" s="1">
        <v>826.9</v>
      </c>
      <c r="C82" s="1">
        <v>289.10000000000002</v>
      </c>
      <c r="D82" s="1">
        <v>22.6</v>
      </c>
      <c r="E82" s="1">
        <v>19.5</v>
      </c>
      <c r="F82" s="4">
        <v>2.96</v>
      </c>
      <c r="G82" s="1">
        <v>71.8</v>
      </c>
      <c r="H82" s="4">
        <v>4.1200000000000001E-2</v>
      </c>
      <c r="I82" s="1">
        <v>212.9</v>
      </c>
      <c r="J82" s="4">
        <v>1.4500000000000001E-2</v>
      </c>
      <c r="K82" s="4">
        <v>3.8700000000000002E-3</v>
      </c>
      <c r="L82" s="1">
        <v>1540</v>
      </c>
      <c r="M82" s="1">
        <v>1140</v>
      </c>
      <c r="N82" s="1">
        <v>283.10000000000002</v>
      </c>
      <c r="O82" s="1">
        <v>22.6</v>
      </c>
      <c r="P82" s="1">
        <v>19.399999999999999</v>
      </c>
      <c r="Q82" s="4">
        <v>-2.99</v>
      </c>
      <c r="R82" s="1">
        <v>71.900000000000006</v>
      </c>
      <c r="S82" s="4">
        <v>4.1599999999999998E-2</v>
      </c>
      <c r="T82" s="1">
        <v>214.9</v>
      </c>
      <c r="U82" s="4">
        <v>2.0799999999999999E-2</v>
      </c>
      <c r="V82" s="4">
        <v>3.7599999999999999E-3</v>
      </c>
      <c r="W82" s="1">
        <v>983.5</v>
      </c>
      <c r="X82" s="1">
        <v>213.9</v>
      </c>
      <c r="Y82" s="1">
        <v>2.9750000000000001</v>
      </c>
      <c r="Z82" s="1">
        <v>71.849999999999994</v>
      </c>
      <c r="AA82" s="4">
        <v>4.1399999999999999E-2</v>
      </c>
      <c r="AB82" s="1">
        <v>35.150837840000001</v>
      </c>
    </row>
    <row r="83" spans="1:28" x14ac:dyDescent="0.15">
      <c r="A83" s="1">
        <v>638</v>
      </c>
      <c r="B83" s="1">
        <v>826.5</v>
      </c>
      <c r="C83" s="1">
        <v>290.8</v>
      </c>
      <c r="D83" s="1">
        <v>22.6</v>
      </c>
      <c r="E83" s="1">
        <v>19.600000000000001</v>
      </c>
      <c r="F83" s="4">
        <v>2.97</v>
      </c>
      <c r="G83" s="1">
        <v>71.8</v>
      </c>
      <c r="H83" s="4">
        <v>4.1300000000000003E-2</v>
      </c>
      <c r="I83" s="1">
        <v>213</v>
      </c>
      <c r="J83" s="4">
        <v>1.4500000000000001E-2</v>
      </c>
      <c r="K83" s="4">
        <v>3.8999999999999998E-3</v>
      </c>
      <c r="L83" s="1">
        <v>1541</v>
      </c>
      <c r="M83" s="1">
        <v>1140.7</v>
      </c>
      <c r="N83" s="1">
        <v>285.10000000000002</v>
      </c>
      <c r="O83" s="1">
        <v>22.6</v>
      </c>
      <c r="P83" s="1">
        <v>19.5</v>
      </c>
      <c r="Q83" s="4">
        <v>-2.99</v>
      </c>
      <c r="R83" s="1">
        <v>71.900000000000006</v>
      </c>
      <c r="S83" s="4">
        <v>4.1700000000000001E-2</v>
      </c>
      <c r="T83" s="1">
        <v>215</v>
      </c>
      <c r="U83" s="4">
        <v>2.0799999999999999E-2</v>
      </c>
      <c r="V83" s="4">
        <v>3.8E-3</v>
      </c>
      <c r="W83" s="1">
        <v>983.6</v>
      </c>
      <c r="X83" s="1">
        <v>214</v>
      </c>
      <c r="Y83" s="1">
        <v>2.98</v>
      </c>
      <c r="Z83" s="1">
        <v>71.849999999999994</v>
      </c>
      <c r="AA83" s="4">
        <v>4.1500000000000002E-2</v>
      </c>
      <c r="AB83" s="1">
        <v>35.235743239999998</v>
      </c>
    </row>
    <row r="84" spans="1:28" x14ac:dyDescent="0.15">
      <c r="A84" s="1">
        <v>639</v>
      </c>
      <c r="B84" s="1">
        <v>826.5</v>
      </c>
      <c r="C84" s="1">
        <v>292.39999999999998</v>
      </c>
      <c r="D84" s="1">
        <v>22.6</v>
      </c>
      <c r="E84" s="1">
        <v>19.600000000000001</v>
      </c>
      <c r="F84" s="4">
        <v>2.97</v>
      </c>
      <c r="G84" s="1">
        <v>71.8</v>
      </c>
      <c r="H84" s="4">
        <v>4.1300000000000003E-2</v>
      </c>
      <c r="I84" s="1">
        <v>213.2</v>
      </c>
      <c r="J84" s="4">
        <v>1.4500000000000001E-2</v>
      </c>
      <c r="K84" s="4">
        <v>3.9199999999999999E-3</v>
      </c>
      <c r="L84" s="1">
        <v>1542</v>
      </c>
      <c r="M84" s="1">
        <v>967.9</v>
      </c>
      <c r="N84" s="1">
        <v>298.10000000000002</v>
      </c>
      <c r="O84" s="1">
        <v>22.6</v>
      </c>
      <c r="P84" s="1">
        <v>19.5</v>
      </c>
      <c r="Q84" s="4">
        <v>-2.7099999999999999E-2</v>
      </c>
      <c r="R84" s="1">
        <v>0.7</v>
      </c>
      <c r="S84" s="4">
        <v>3.7499999999999999E-2</v>
      </c>
      <c r="T84" s="1">
        <v>0</v>
      </c>
      <c r="U84" s="4">
        <v>1.7399999999999999E-2</v>
      </c>
      <c r="V84" s="4">
        <v>4.0299999999999997E-3</v>
      </c>
    </row>
    <row r="85" spans="1:28" x14ac:dyDescent="0.15">
      <c r="A85" s="1">
        <v>640</v>
      </c>
      <c r="B85" s="1">
        <v>826.2</v>
      </c>
      <c r="C85" s="1">
        <v>293.89999999999998</v>
      </c>
      <c r="D85" s="1">
        <v>22.6</v>
      </c>
      <c r="E85" s="1">
        <v>19.7</v>
      </c>
      <c r="F85" s="4">
        <v>2.97</v>
      </c>
      <c r="G85" s="1">
        <v>71.8</v>
      </c>
      <c r="H85" s="4">
        <v>4.1300000000000003E-2</v>
      </c>
      <c r="I85" s="1">
        <v>213.3</v>
      </c>
      <c r="J85" s="4">
        <v>1.4500000000000001E-2</v>
      </c>
      <c r="K85" s="4">
        <v>3.9500000000000004E-3</v>
      </c>
      <c r="L85" s="1">
        <v>1543</v>
      </c>
      <c r="M85" s="1">
        <v>921.3</v>
      </c>
      <c r="N85" s="1">
        <v>286.3</v>
      </c>
      <c r="O85" s="1">
        <v>22.6</v>
      </c>
      <c r="P85" s="1">
        <v>19.5</v>
      </c>
      <c r="Q85" s="4">
        <v>4.6299999999999998E-4</v>
      </c>
      <c r="R85" s="1">
        <v>0</v>
      </c>
      <c r="S85" s="4">
        <v>8.9700000000000002E-2</v>
      </c>
      <c r="T85" s="1">
        <v>0</v>
      </c>
      <c r="U85" s="4">
        <v>1.6400000000000001E-2</v>
      </c>
      <c r="V85" s="4">
        <v>3.82E-3</v>
      </c>
    </row>
    <row r="86" spans="1:28" x14ac:dyDescent="0.15">
      <c r="A86" s="1">
        <v>641</v>
      </c>
      <c r="B86" s="1">
        <v>825.8</v>
      </c>
      <c r="C86" s="1">
        <v>295.39999999999998</v>
      </c>
      <c r="D86" s="1">
        <v>22.6</v>
      </c>
      <c r="E86" s="1">
        <v>19.7</v>
      </c>
      <c r="F86" s="4">
        <v>2.97</v>
      </c>
      <c r="G86" s="1">
        <v>71.8</v>
      </c>
      <c r="H86" s="4">
        <v>4.1300000000000003E-2</v>
      </c>
      <c r="I86" s="1">
        <v>213.4</v>
      </c>
      <c r="J86" s="4">
        <v>1.4500000000000001E-2</v>
      </c>
      <c r="K86" s="4">
        <v>3.98E-3</v>
      </c>
      <c r="L86" s="1">
        <v>1544</v>
      </c>
      <c r="M86" s="1">
        <v>879.9</v>
      </c>
      <c r="N86" s="1">
        <v>275.2</v>
      </c>
      <c r="O86" s="1">
        <v>22.7</v>
      </c>
      <c r="P86" s="1">
        <v>19.600000000000001</v>
      </c>
      <c r="Q86" s="4">
        <v>1.4499999999999999E-3</v>
      </c>
      <c r="R86" s="1">
        <v>0</v>
      </c>
      <c r="S86" s="4">
        <v>-0.19900000000000001</v>
      </c>
      <c r="T86" s="1">
        <v>0</v>
      </c>
      <c r="U86" s="4">
        <v>1.5599999999999999E-2</v>
      </c>
      <c r="V86" s="4">
        <v>3.62E-3</v>
      </c>
    </row>
    <row r="87" spans="1:28" x14ac:dyDescent="0.15">
      <c r="A87" s="1">
        <v>642</v>
      </c>
      <c r="B87" s="1">
        <v>825.4</v>
      </c>
      <c r="C87" s="1">
        <v>297</v>
      </c>
      <c r="D87" s="1">
        <v>22.6</v>
      </c>
      <c r="E87" s="1">
        <v>19.8</v>
      </c>
      <c r="F87" s="4">
        <v>2.97</v>
      </c>
      <c r="G87" s="1">
        <v>71.8</v>
      </c>
      <c r="H87" s="4">
        <v>4.1399999999999999E-2</v>
      </c>
      <c r="I87" s="1">
        <v>213.6</v>
      </c>
      <c r="J87" s="4">
        <v>1.4500000000000001E-2</v>
      </c>
      <c r="K87" s="4">
        <v>4.0099999999999997E-3</v>
      </c>
      <c r="L87" s="1">
        <v>1545</v>
      </c>
      <c r="M87" s="1">
        <v>843.7</v>
      </c>
      <c r="N87" s="1">
        <v>265</v>
      </c>
      <c r="O87" s="1">
        <v>22.7</v>
      </c>
      <c r="P87" s="1">
        <v>19.600000000000001</v>
      </c>
      <c r="Q87" s="4">
        <v>1.98E-3</v>
      </c>
      <c r="R87" s="1">
        <v>0</v>
      </c>
      <c r="S87" s="4">
        <v>-0.13200000000000001</v>
      </c>
      <c r="T87" s="1">
        <v>0</v>
      </c>
      <c r="U87" s="4">
        <v>1.4800000000000001E-2</v>
      </c>
      <c r="V87" s="4">
        <v>3.4499999999999999E-3</v>
      </c>
    </row>
    <row r="88" spans="1:28" x14ac:dyDescent="0.15">
      <c r="A88" s="1">
        <v>643</v>
      </c>
      <c r="B88" s="1">
        <v>825.2</v>
      </c>
      <c r="C88" s="1">
        <v>298.39999999999998</v>
      </c>
      <c r="D88" s="1">
        <v>22.7</v>
      </c>
      <c r="E88" s="1">
        <v>19.8</v>
      </c>
      <c r="F88" s="4">
        <v>2.97</v>
      </c>
      <c r="G88" s="1">
        <v>71.8</v>
      </c>
      <c r="H88" s="4">
        <v>4.1399999999999999E-2</v>
      </c>
      <c r="I88" s="1">
        <v>213.7</v>
      </c>
      <c r="J88" s="4">
        <v>1.4500000000000001E-2</v>
      </c>
      <c r="K88" s="4">
        <v>4.0299999999999997E-3</v>
      </c>
      <c r="L88" s="1">
        <v>1546</v>
      </c>
      <c r="M88" s="1">
        <v>811.8</v>
      </c>
      <c r="N88" s="1">
        <v>255.8</v>
      </c>
      <c r="O88" s="1">
        <v>22.7</v>
      </c>
      <c r="P88" s="1">
        <v>19.600000000000001</v>
      </c>
      <c r="Q88" s="4">
        <v>2.0400000000000001E-3</v>
      </c>
      <c r="R88" s="1">
        <v>0</v>
      </c>
      <c r="S88" s="4">
        <v>-0.123</v>
      </c>
      <c r="T88" s="1">
        <v>0</v>
      </c>
      <c r="U88" s="4">
        <v>1.4200000000000001E-2</v>
      </c>
      <c r="V88" s="4">
        <v>3.29E-3</v>
      </c>
    </row>
    <row r="89" spans="1:28" x14ac:dyDescent="0.15">
      <c r="A89" s="1">
        <v>644</v>
      </c>
      <c r="B89" s="1">
        <v>824.8</v>
      </c>
      <c r="C89" s="1">
        <v>299.89999999999998</v>
      </c>
      <c r="D89" s="1">
        <v>22.7</v>
      </c>
      <c r="E89" s="1">
        <v>19.8</v>
      </c>
      <c r="F89" s="4">
        <v>2.98</v>
      </c>
      <c r="G89" s="1">
        <v>71.8</v>
      </c>
      <c r="H89" s="4">
        <v>4.1399999999999999E-2</v>
      </c>
      <c r="I89" s="1">
        <v>213.8</v>
      </c>
      <c r="J89" s="4">
        <v>1.4500000000000001E-2</v>
      </c>
      <c r="K89" s="4">
        <v>4.0600000000000002E-3</v>
      </c>
      <c r="L89" s="1">
        <v>1547</v>
      </c>
      <c r="M89" s="1">
        <v>783.3</v>
      </c>
      <c r="N89" s="1">
        <v>247.6</v>
      </c>
      <c r="O89" s="1">
        <v>22.7</v>
      </c>
      <c r="P89" s="1">
        <v>19.7</v>
      </c>
      <c r="Q89" s="4">
        <v>1.98E-3</v>
      </c>
      <c r="R89" s="1">
        <v>0</v>
      </c>
      <c r="S89" s="4">
        <v>-9.5000000000000001E-2</v>
      </c>
      <c r="T89" s="1">
        <v>0</v>
      </c>
      <c r="U89" s="4">
        <v>1.3599999999999999E-2</v>
      </c>
      <c r="V89" s="4">
        <v>3.15E-3</v>
      </c>
    </row>
    <row r="90" spans="1:28" x14ac:dyDescent="0.15">
      <c r="A90" s="1">
        <v>645</v>
      </c>
      <c r="B90" s="1">
        <v>824.5</v>
      </c>
      <c r="C90" s="1">
        <v>301.3</v>
      </c>
      <c r="D90" s="1">
        <v>22.7</v>
      </c>
      <c r="E90" s="1">
        <v>19.899999999999999</v>
      </c>
      <c r="F90" s="4">
        <v>2.98</v>
      </c>
      <c r="G90" s="1">
        <v>71.8</v>
      </c>
      <c r="H90" s="4">
        <v>4.1399999999999999E-2</v>
      </c>
      <c r="I90" s="1">
        <v>213.9</v>
      </c>
      <c r="J90" s="4">
        <v>1.44E-2</v>
      </c>
      <c r="K90" s="4">
        <v>4.0800000000000003E-3</v>
      </c>
      <c r="L90" s="1">
        <v>1548</v>
      </c>
      <c r="M90" s="1">
        <v>757.7</v>
      </c>
      <c r="N90" s="1">
        <v>239.9</v>
      </c>
      <c r="O90" s="1">
        <v>22.7</v>
      </c>
      <c r="P90" s="1">
        <v>19.7</v>
      </c>
      <c r="Q90" s="4">
        <v>2.3E-3</v>
      </c>
      <c r="R90" s="1">
        <v>0</v>
      </c>
      <c r="S90" s="4">
        <v>-0.107</v>
      </c>
      <c r="T90" s="1">
        <v>0</v>
      </c>
      <c r="U90" s="4">
        <v>1.3100000000000001E-2</v>
      </c>
      <c r="V90" s="4">
        <v>3.0200000000000001E-3</v>
      </c>
    </row>
    <row r="91" spans="1:28" x14ac:dyDescent="0.15">
      <c r="A91" s="1">
        <v>646</v>
      </c>
      <c r="B91" s="1">
        <v>824.1</v>
      </c>
      <c r="C91" s="1">
        <v>302.8</v>
      </c>
      <c r="D91" s="1">
        <v>22.6</v>
      </c>
      <c r="E91" s="1">
        <v>19.899999999999999</v>
      </c>
      <c r="F91" s="4">
        <v>2.98</v>
      </c>
      <c r="G91" s="1">
        <v>71.8</v>
      </c>
      <c r="H91" s="4">
        <v>4.1500000000000002E-2</v>
      </c>
      <c r="I91" s="1">
        <v>214</v>
      </c>
      <c r="J91" s="4">
        <v>1.44E-2</v>
      </c>
      <c r="K91" s="4">
        <v>4.1099999999999999E-3</v>
      </c>
      <c r="L91" s="1">
        <v>1549</v>
      </c>
      <c r="M91" s="1">
        <v>734.5</v>
      </c>
      <c r="N91" s="1">
        <v>232.9</v>
      </c>
      <c r="O91" s="1">
        <v>22.7</v>
      </c>
      <c r="P91" s="1">
        <v>19.7</v>
      </c>
      <c r="Q91" s="4">
        <v>2.3600000000000001E-3</v>
      </c>
      <c r="R91" s="1">
        <v>0</v>
      </c>
      <c r="S91" s="4">
        <v>-0.106</v>
      </c>
      <c r="T91" s="1">
        <v>0</v>
      </c>
      <c r="U91" s="4">
        <v>1.26E-2</v>
      </c>
      <c r="V91" s="4">
        <v>2.9099999999999998E-3</v>
      </c>
    </row>
    <row r="92" spans="1:28" x14ac:dyDescent="0.15">
      <c r="A92" s="1">
        <v>647</v>
      </c>
      <c r="B92" s="1">
        <v>823.8</v>
      </c>
      <c r="C92" s="1">
        <v>304.2</v>
      </c>
      <c r="D92" s="1">
        <v>22.6</v>
      </c>
      <c r="E92" s="1">
        <v>20</v>
      </c>
      <c r="F92" s="4">
        <v>2.98</v>
      </c>
      <c r="G92" s="1">
        <v>71.900000000000006</v>
      </c>
      <c r="H92" s="4">
        <v>4.1500000000000002E-2</v>
      </c>
      <c r="I92" s="1">
        <v>214.1</v>
      </c>
      <c r="J92" s="4">
        <v>1.44E-2</v>
      </c>
      <c r="K92" s="4">
        <v>4.13E-3</v>
      </c>
      <c r="L92" s="1">
        <v>1550</v>
      </c>
      <c r="M92" s="1">
        <v>713.3</v>
      </c>
      <c r="N92" s="1">
        <v>226.6</v>
      </c>
      <c r="O92" s="1">
        <v>22.7</v>
      </c>
      <c r="P92" s="1">
        <v>19.8</v>
      </c>
      <c r="Q92" s="4">
        <v>2.2699999999999999E-3</v>
      </c>
      <c r="R92" s="1">
        <v>0</v>
      </c>
      <c r="S92" s="4">
        <v>-9.2200000000000004E-2</v>
      </c>
      <c r="T92" s="1">
        <v>0</v>
      </c>
      <c r="U92" s="4">
        <v>1.2200000000000001E-2</v>
      </c>
      <c r="V92" s="4">
        <v>2.8E-3</v>
      </c>
    </row>
    <row r="93" spans="1:28" x14ac:dyDescent="0.15">
      <c r="A93" s="1">
        <v>648</v>
      </c>
      <c r="B93" s="1">
        <v>823.6</v>
      </c>
      <c r="C93" s="1">
        <v>305.60000000000002</v>
      </c>
      <c r="D93" s="1">
        <v>22.6</v>
      </c>
      <c r="E93" s="1">
        <v>20</v>
      </c>
      <c r="F93" s="4">
        <v>2.98</v>
      </c>
      <c r="G93" s="1">
        <v>71.8</v>
      </c>
      <c r="H93" s="4">
        <v>4.1500000000000002E-2</v>
      </c>
      <c r="I93" s="1">
        <v>214.2</v>
      </c>
      <c r="J93" s="4">
        <v>1.44E-2</v>
      </c>
      <c r="K93" s="4">
        <v>4.1599999999999996E-3</v>
      </c>
    </row>
    <row r="94" spans="1:28" x14ac:dyDescent="0.15">
      <c r="A94" s="1">
        <v>649</v>
      </c>
      <c r="B94" s="1">
        <v>823.4</v>
      </c>
      <c r="C94" s="1">
        <v>306.89999999999998</v>
      </c>
      <c r="D94" s="1">
        <v>22.6</v>
      </c>
      <c r="E94" s="1">
        <v>20.100000000000001</v>
      </c>
      <c r="F94" s="4">
        <v>2.98</v>
      </c>
      <c r="G94" s="1">
        <v>71.900000000000006</v>
      </c>
      <c r="H94" s="4">
        <v>4.1500000000000002E-2</v>
      </c>
      <c r="I94" s="1">
        <v>214.3</v>
      </c>
      <c r="J94" s="4">
        <v>1.44E-2</v>
      </c>
      <c r="K94" s="4">
        <v>4.1799999999999997E-3</v>
      </c>
    </row>
    <row r="95" spans="1:28" x14ac:dyDescent="0.15">
      <c r="A95" s="1">
        <v>650</v>
      </c>
      <c r="B95" s="1">
        <v>823.3</v>
      </c>
      <c r="C95" s="1">
        <v>308.2</v>
      </c>
      <c r="D95" s="1">
        <v>22.6</v>
      </c>
      <c r="E95" s="1">
        <v>20.100000000000001</v>
      </c>
      <c r="F95" s="4">
        <v>2.98</v>
      </c>
      <c r="G95" s="1">
        <v>71.8</v>
      </c>
      <c r="H95" s="4">
        <v>4.1500000000000002E-2</v>
      </c>
      <c r="I95" s="1">
        <v>214.4</v>
      </c>
      <c r="J95" s="4">
        <v>1.44E-2</v>
      </c>
      <c r="K95" s="4">
        <v>4.2100000000000002E-3</v>
      </c>
    </row>
    <row r="96" spans="1:28" x14ac:dyDescent="0.15">
      <c r="A96" s="1">
        <v>651</v>
      </c>
      <c r="B96" s="1">
        <v>823.2</v>
      </c>
      <c r="C96" s="1">
        <v>309.5</v>
      </c>
      <c r="D96" s="1">
        <v>22.6</v>
      </c>
      <c r="E96" s="1">
        <v>20.100000000000001</v>
      </c>
      <c r="F96" s="4">
        <v>2.99</v>
      </c>
      <c r="G96" s="1">
        <v>71.8</v>
      </c>
      <c r="H96" s="4">
        <v>4.1599999999999998E-2</v>
      </c>
      <c r="I96" s="1">
        <v>214.5</v>
      </c>
      <c r="J96" s="4">
        <v>1.44E-2</v>
      </c>
      <c r="K96" s="4">
        <v>4.2300000000000003E-3</v>
      </c>
    </row>
    <row r="97" spans="1:11" x14ac:dyDescent="0.15">
      <c r="A97" s="1">
        <v>652</v>
      </c>
      <c r="B97" s="1">
        <v>823.1</v>
      </c>
      <c r="C97" s="1">
        <v>310.8</v>
      </c>
      <c r="D97" s="1">
        <v>22.7</v>
      </c>
      <c r="E97" s="1">
        <v>20.2</v>
      </c>
      <c r="F97" s="4">
        <v>2.99</v>
      </c>
      <c r="G97" s="1">
        <v>71.900000000000006</v>
      </c>
      <c r="H97" s="4">
        <v>4.1599999999999998E-2</v>
      </c>
      <c r="I97" s="1">
        <v>214.6</v>
      </c>
      <c r="J97" s="4">
        <v>1.44E-2</v>
      </c>
      <c r="K97" s="4">
        <v>4.2500000000000003E-3</v>
      </c>
    </row>
    <row r="98" spans="1:11" x14ac:dyDescent="0.15">
      <c r="A98" s="1">
        <v>653</v>
      </c>
      <c r="B98" s="1">
        <v>823</v>
      </c>
      <c r="C98" s="1">
        <v>312</v>
      </c>
      <c r="D98" s="1">
        <v>22.7</v>
      </c>
      <c r="E98" s="1">
        <v>20.2</v>
      </c>
      <c r="F98" s="4">
        <v>2.99</v>
      </c>
      <c r="G98" s="1">
        <v>71.8</v>
      </c>
      <c r="H98" s="4">
        <v>4.1599999999999998E-2</v>
      </c>
      <c r="I98" s="1">
        <v>214.7</v>
      </c>
      <c r="J98" s="4">
        <v>1.44E-2</v>
      </c>
      <c r="K98" s="4">
        <v>4.2700000000000004E-3</v>
      </c>
    </row>
    <row r="99" spans="1:11" x14ac:dyDescent="0.15">
      <c r="A99" s="1">
        <v>654</v>
      </c>
      <c r="B99" s="1">
        <v>822.7</v>
      </c>
      <c r="C99" s="1">
        <v>313.3</v>
      </c>
      <c r="D99" s="1">
        <v>22.7</v>
      </c>
      <c r="E99" s="1">
        <v>20.3</v>
      </c>
      <c r="F99" s="4">
        <v>2.99</v>
      </c>
      <c r="G99" s="1">
        <v>71.900000000000006</v>
      </c>
      <c r="H99" s="4">
        <v>4.1599999999999998E-2</v>
      </c>
      <c r="I99" s="1">
        <v>214.8</v>
      </c>
      <c r="J99" s="4">
        <v>1.44E-2</v>
      </c>
      <c r="K99" s="4">
        <v>4.3E-3</v>
      </c>
    </row>
    <row r="100" spans="1:11" x14ac:dyDescent="0.15">
      <c r="A100" s="1">
        <v>655</v>
      </c>
      <c r="B100" s="1">
        <v>822.6</v>
      </c>
      <c r="C100" s="1">
        <v>314.60000000000002</v>
      </c>
      <c r="D100" s="1">
        <v>22.7</v>
      </c>
      <c r="E100" s="1">
        <v>20.3</v>
      </c>
      <c r="F100" s="4">
        <v>2.99</v>
      </c>
      <c r="G100" s="1">
        <v>71.8</v>
      </c>
      <c r="H100" s="4">
        <v>4.1599999999999998E-2</v>
      </c>
      <c r="I100" s="1">
        <v>214.9</v>
      </c>
      <c r="J100" s="4">
        <v>1.44E-2</v>
      </c>
      <c r="K100" s="4">
        <v>4.3200000000000001E-3</v>
      </c>
    </row>
    <row r="101" spans="1:11" x14ac:dyDescent="0.15">
      <c r="A101" s="1">
        <v>656</v>
      </c>
      <c r="B101" s="1">
        <v>822.3</v>
      </c>
      <c r="C101" s="1">
        <v>315.7</v>
      </c>
      <c r="D101" s="1">
        <v>22.7</v>
      </c>
      <c r="E101" s="1">
        <v>20.399999999999999</v>
      </c>
      <c r="F101" s="4">
        <v>2.99</v>
      </c>
      <c r="G101" s="1">
        <v>71.900000000000006</v>
      </c>
      <c r="H101" s="4">
        <v>4.1599999999999998E-2</v>
      </c>
      <c r="I101" s="1">
        <v>215</v>
      </c>
      <c r="J101" s="4">
        <v>1.44E-2</v>
      </c>
      <c r="K101" s="4">
        <v>4.3400000000000001E-3</v>
      </c>
    </row>
    <row r="102" spans="1:11" x14ac:dyDescent="0.15">
      <c r="A102" s="1">
        <v>657</v>
      </c>
      <c r="B102" s="1">
        <v>821.9</v>
      </c>
      <c r="C102" s="1">
        <v>317</v>
      </c>
      <c r="D102" s="1">
        <v>22.7</v>
      </c>
      <c r="E102" s="1">
        <v>20.399999999999999</v>
      </c>
      <c r="F102" s="4">
        <v>2.99</v>
      </c>
      <c r="G102" s="1">
        <v>71.900000000000006</v>
      </c>
      <c r="H102" s="4">
        <v>4.1700000000000001E-2</v>
      </c>
      <c r="I102" s="1">
        <v>215.1</v>
      </c>
      <c r="J102" s="4">
        <v>1.44E-2</v>
      </c>
      <c r="K102" s="4">
        <v>4.3600000000000002E-3</v>
      </c>
    </row>
    <row r="103" spans="1:11" x14ac:dyDescent="0.15">
      <c r="A103" s="1">
        <v>658</v>
      </c>
      <c r="B103" s="1">
        <v>821.1</v>
      </c>
      <c r="C103" s="1">
        <v>318.2</v>
      </c>
      <c r="D103" s="1">
        <v>22.7</v>
      </c>
      <c r="E103" s="1">
        <v>20.399999999999999</v>
      </c>
      <c r="F103" s="4">
        <v>2.99</v>
      </c>
      <c r="G103" s="1">
        <v>71.8</v>
      </c>
      <c r="H103" s="4">
        <v>4.1700000000000001E-2</v>
      </c>
      <c r="I103" s="1">
        <v>215.1</v>
      </c>
      <c r="J103" s="4">
        <v>1.44E-2</v>
      </c>
      <c r="K103" s="4">
        <v>4.3800000000000002E-3</v>
      </c>
    </row>
    <row r="104" spans="1:11" x14ac:dyDescent="0.15">
      <c r="A104" s="1">
        <v>659</v>
      </c>
      <c r="B104" s="1">
        <v>820.8</v>
      </c>
      <c r="C104" s="1">
        <v>319.39999999999998</v>
      </c>
      <c r="D104" s="1">
        <v>22.7</v>
      </c>
      <c r="E104" s="1">
        <v>20.5</v>
      </c>
      <c r="F104" s="4">
        <v>3</v>
      </c>
      <c r="G104" s="1">
        <v>71.900000000000006</v>
      </c>
      <c r="H104" s="4">
        <v>4.1700000000000001E-2</v>
      </c>
      <c r="I104" s="1">
        <v>215.2</v>
      </c>
      <c r="J104" s="4">
        <v>1.44E-2</v>
      </c>
      <c r="K104" s="4">
        <v>4.4000000000000003E-3</v>
      </c>
    </row>
    <row r="105" spans="1:11" x14ac:dyDescent="0.15">
      <c r="A105" s="1">
        <v>660</v>
      </c>
      <c r="B105" s="1">
        <v>820.6</v>
      </c>
      <c r="C105" s="1">
        <v>320.60000000000002</v>
      </c>
      <c r="D105" s="1">
        <v>22.7</v>
      </c>
      <c r="E105" s="1">
        <v>20.5</v>
      </c>
      <c r="F105" s="4">
        <v>3</v>
      </c>
      <c r="G105" s="1">
        <v>71.8</v>
      </c>
      <c r="H105" s="4">
        <v>4.1700000000000001E-2</v>
      </c>
      <c r="I105" s="1">
        <v>215.3</v>
      </c>
      <c r="J105" s="4">
        <v>1.44E-2</v>
      </c>
      <c r="K105" s="4">
        <v>4.4299999999999999E-3</v>
      </c>
    </row>
    <row r="106" spans="1:11" x14ac:dyDescent="0.15">
      <c r="A106" s="1">
        <v>661</v>
      </c>
      <c r="B106" s="1">
        <v>820.3</v>
      </c>
      <c r="C106" s="1">
        <v>321.7</v>
      </c>
      <c r="D106" s="1">
        <v>22.7</v>
      </c>
      <c r="E106" s="1">
        <v>20.6</v>
      </c>
      <c r="F106" s="4">
        <v>3</v>
      </c>
      <c r="G106" s="1">
        <v>71.900000000000006</v>
      </c>
      <c r="H106" s="4">
        <v>4.1700000000000001E-2</v>
      </c>
      <c r="I106" s="1">
        <v>215.4</v>
      </c>
      <c r="J106" s="4">
        <v>1.44E-2</v>
      </c>
      <c r="K106" s="4">
        <v>4.45E-3</v>
      </c>
    </row>
    <row r="107" spans="1:11" x14ac:dyDescent="0.15">
      <c r="A107" s="1">
        <v>662</v>
      </c>
      <c r="B107" s="1">
        <v>820.1</v>
      </c>
      <c r="C107" s="1">
        <v>322.89999999999998</v>
      </c>
      <c r="D107" s="1">
        <v>22.7</v>
      </c>
      <c r="E107" s="1">
        <v>20.6</v>
      </c>
      <c r="F107" s="4">
        <v>3</v>
      </c>
      <c r="G107" s="1">
        <v>71.8</v>
      </c>
      <c r="H107" s="4">
        <v>4.1700000000000001E-2</v>
      </c>
      <c r="I107" s="1">
        <v>215.5</v>
      </c>
      <c r="J107" s="4">
        <v>1.44E-2</v>
      </c>
      <c r="K107" s="4">
        <v>4.47E-3</v>
      </c>
    </row>
    <row r="108" spans="1:11" x14ac:dyDescent="0.15">
      <c r="A108" s="1">
        <v>663</v>
      </c>
      <c r="B108" s="1">
        <v>819.9</v>
      </c>
      <c r="C108" s="1">
        <v>324</v>
      </c>
      <c r="D108" s="1">
        <v>22.7</v>
      </c>
      <c r="E108" s="1">
        <v>20.7</v>
      </c>
      <c r="F108" s="4">
        <v>3</v>
      </c>
      <c r="G108" s="1">
        <v>71.900000000000006</v>
      </c>
      <c r="H108" s="4">
        <v>4.1799999999999997E-2</v>
      </c>
      <c r="I108" s="1">
        <v>215.6</v>
      </c>
      <c r="J108" s="4">
        <v>1.44E-2</v>
      </c>
      <c r="K108" s="4">
        <v>4.4900000000000001E-3</v>
      </c>
    </row>
    <row r="109" spans="1:11" x14ac:dyDescent="0.15">
      <c r="A109" s="1">
        <v>664</v>
      </c>
      <c r="B109" s="1">
        <v>819.8</v>
      </c>
      <c r="C109" s="1">
        <v>325.2</v>
      </c>
      <c r="D109" s="1">
        <v>22.7</v>
      </c>
      <c r="E109" s="1">
        <v>20.7</v>
      </c>
      <c r="F109" s="4">
        <v>3</v>
      </c>
      <c r="G109" s="1">
        <v>71.900000000000006</v>
      </c>
      <c r="H109" s="4">
        <v>4.1799999999999997E-2</v>
      </c>
      <c r="I109" s="1">
        <v>215.6</v>
      </c>
      <c r="J109" s="4">
        <v>1.43E-2</v>
      </c>
      <c r="K109" s="4">
        <v>4.5100000000000001E-3</v>
      </c>
    </row>
    <row r="110" spans="1:11" x14ac:dyDescent="0.15">
      <c r="A110" s="1">
        <v>665</v>
      </c>
      <c r="B110" s="1">
        <v>819.7</v>
      </c>
      <c r="C110" s="1">
        <v>326.39999999999998</v>
      </c>
      <c r="D110" s="1">
        <v>22.7</v>
      </c>
      <c r="E110" s="1">
        <v>20.8</v>
      </c>
      <c r="F110" s="4">
        <v>3</v>
      </c>
      <c r="G110" s="1">
        <v>71.8</v>
      </c>
      <c r="H110" s="4">
        <v>4.1799999999999997E-2</v>
      </c>
      <c r="I110" s="1">
        <v>215.7</v>
      </c>
      <c r="J110" s="4">
        <v>1.43E-2</v>
      </c>
      <c r="K110" s="4">
        <v>4.5300000000000002E-3</v>
      </c>
    </row>
    <row r="111" spans="1:11" x14ac:dyDescent="0.15">
      <c r="A111" s="1">
        <v>666</v>
      </c>
      <c r="B111" s="1">
        <v>819.6</v>
      </c>
      <c r="C111" s="1">
        <v>327.5</v>
      </c>
      <c r="D111" s="1">
        <v>22.7</v>
      </c>
      <c r="E111" s="1">
        <v>20.8</v>
      </c>
      <c r="F111" s="4">
        <v>3</v>
      </c>
      <c r="G111" s="1">
        <v>71.900000000000006</v>
      </c>
      <c r="H111" s="4">
        <v>4.1799999999999997E-2</v>
      </c>
      <c r="I111" s="1">
        <v>215.8</v>
      </c>
      <c r="J111" s="4">
        <v>1.43E-2</v>
      </c>
      <c r="K111" s="4">
        <v>4.5500000000000002E-3</v>
      </c>
    </row>
    <row r="112" spans="1:11" x14ac:dyDescent="0.15">
      <c r="A112" s="1">
        <v>667</v>
      </c>
      <c r="B112" s="1">
        <v>927.2</v>
      </c>
      <c r="C112" s="1">
        <v>316.7</v>
      </c>
      <c r="D112" s="1">
        <v>22.7</v>
      </c>
      <c r="E112" s="1">
        <v>20.9</v>
      </c>
      <c r="F112" s="4">
        <v>0.91800000000000004</v>
      </c>
      <c r="G112" s="1">
        <v>21.6</v>
      </c>
      <c r="H112" s="4">
        <v>4.2500000000000003E-2</v>
      </c>
      <c r="I112" s="1">
        <v>19.899999999999999</v>
      </c>
      <c r="J112" s="4">
        <v>1.6500000000000001E-2</v>
      </c>
      <c r="K112" s="4">
        <v>4.3600000000000002E-3</v>
      </c>
    </row>
    <row r="113" spans="1:11" x14ac:dyDescent="0.15">
      <c r="A113" s="1">
        <v>668</v>
      </c>
      <c r="B113" s="1">
        <v>935.8</v>
      </c>
      <c r="C113" s="1">
        <v>302.60000000000002</v>
      </c>
      <c r="D113" s="1">
        <v>22.7</v>
      </c>
      <c r="E113" s="1">
        <v>20.9</v>
      </c>
      <c r="F113" s="4">
        <v>4.3600000000000002E-3</v>
      </c>
      <c r="G113" s="1">
        <v>0</v>
      </c>
      <c r="H113" s="4">
        <v>0.17399999999999999</v>
      </c>
      <c r="I113" s="1">
        <v>0</v>
      </c>
      <c r="J113" s="4">
        <v>1.67E-2</v>
      </c>
      <c r="K113" s="4">
        <v>4.1000000000000003E-3</v>
      </c>
    </row>
    <row r="114" spans="1:11" x14ac:dyDescent="0.15">
      <c r="A114" s="1">
        <v>669</v>
      </c>
      <c r="B114" s="1">
        <v>892.7</v>
      </c>
      <c r="C114" s="1">
        <v>292.39999999999998</v>
      </c>
      <c r="D114" s="1">
        <v>22.7</v>
      </c>
      <c r="E114" s="1">
        <v>20.9</v>
      </c>
      <c r="F114" s="4">
        <v>3.2200000000000002E-3</v>
      </c>
      <c r="G114" s="1">
        <v>0</v>
      </c>
      <c r="H114" s="4">
        <v>-0.61099999999999999</v>
      </c>
      <c r="I114" s="1">
        <v>0</v>
      </c>
      <c r="J114" s="4">
        <v>1.5800000000000002E-2</v>
      </c>
      <c r="K114" s="4">
        <v>3.9199999999999999E-3</v>
      </c>
    </row>
    <row r="115" spans="1:11" x14ac:dyDescent="0.15">
      <c r="A115" s="1">
        <v>670</v>
      </c>
      <c r="B115" s="1">
        <v>854.8</v>
      </c>
      <c r="C115" s="1">
        <v>282.60000000000002</v>
      </c>
      <c r="D115" s="1">
        <v>22.7</v>
      </c>
      <c r="E115" s="1">
        <v>21</v>
      </c>
      <c r="F115" s="4">
        <v>2.7599999999999999E-3</v>
      </c>
      <c r="G115" s="1">
        <v>0</v>
      </c>
      <c r="H115" s="4">
        <v>-0.19600000000000001</v>
      </c>
      <c r="I115" s="1">
        <v>0</v>
      </c>
      <c r="J115" s="4">
        <v>1.5100000000000001E-2</v>
      </c>
      <c r="K115" s="4">
        <v>3.7499999999999999E-3</v>
      </c>
    </row>
    <row r="116" spans="1:11" x14ac:dyDescent="0.15">
      <c r="A116" s="1">
        <v>671</v>
      </c>
      <c r="B116" s="1">
        <v>821.5</v>
      </c>
      <c r="C116" s="1">
        <v>273.5</v>
      </c>
      <c r="D116" s="1">
        <v>22.7</v>
      </c>
      <c r="E116" s="1">
        <v>21</v>
      </c>
      <c r="F116" s="4">
        <v>2.3600000000000001E-3</v>
      </c>
      <c r="G116" s="1">
        <v>0</v>
      </c>
      <c r="H116" s="4">
        <v>-0.15</v>
      </c>
      <c r="I116" s="1">
        <v>0</v>
      </c>
      <c r="J116" s="4">
        <v>1.44E-2</v>
      </c>
      <c r="K116" s="4">
        <v>3.5899999999999999E-3</v>
      </c>
    </row>
    <row r="117" spans="1:11" x14ac:dyDescent="0.15">
      <c r="A117" s="1">
        <v>672</v>
      </c>
      <c r="B117" s="1">
        <v>791.8</v>
      </c>
      <c r="C117" s="1">
        <v>265.2</v>
      </c>
      <c r="D117" s="1">
        <v>22.7</v>
      </c>
      <c r="E117" s="1">
        <v>21.1</v>
      </c>
      <c r="F117" s="4">
        <v>2.4199999999999998E-3</v>
      </c>
      <c r="G117" s="1">
        <v>0</v>
      </c>
      <c r="H117" s="4">
        <v>-0.115</v>
      </c>
      <c r="I117" s="1">
        <v>0</v>
      </c>
      <c r="J117" s="4">
        <v>1.38E-2</v>
      </c>
      <c r="K117" s="4">
        <v>3.4499999999999999E-3</v>
      </c>
    </row>
    <row r="118" spans="1:11" x14ac:dyDescent="0.15">
      <c r="A118" s="1">
        <v>673</v>
      </c>
      <c r="B118" s="1">
        <v>765.2</v>
      </c>
      <c r="C118" s="1">
        <v>257.5</v>
      </c>
      <c r="D118" s="1">
        <v>22.8</v>
      </c>
      <c r="E118" s="1">
        <v>21.1</v>
      </c>
      <c r="F118" s="4">
        <v>2.2300000000000002E-3</v>
      </c>
      <c r="G118" s="1">
        <v>0</v>
      </c>
      <c r="H118" s="4">
        <v>-0.11</v>
      </c>
      <c r="I118" s="1">
        <v>0</v>
      </c>
      <c r="J118" s="4">
        <v>1.32E-2</v>
      </c>
      <c r="K118" s="4">
        <v>3.32E-3</v>
      </c>
    </row>
    <row r="119" spans="1:11" x14ac:dyDescent="0.15">
      <c r="A119" s="1">
        <v>674</v>
      </c>
      <c r="B119" s="1">
        <v>741.2</v>
      </c>
      <c r="C119" s="1">
        <v>250.4</v>
      </c>
      <c r="D119" s="1">
        <v>22.8</v>
      </c>
      <c r="E119" s="1">
        <v>21.1</v>
      </c>
      <c r="F119" s="4">
        <v>2.2699999999999999E-3</v>
      </c>
      <c r="G119" s="1">
        <v>0</v>
      </c>
      <c r="H119" s="4">
        <v>-9.2200000000000004E-2</v>
      </c>
      <c r="I119" s="1">
        <v>0</v>
      </c>
      <c r="J119" s="4">
        <v>1.2699999999999999E-2</v>
      </c>
      <c r="K119" s="4">
        <v>3.2000000000000002E-3</v>
      </c>
    </row>
    <row r="120" spans="1:11" x14ac:dyDescent="0.15">
      <c r="A120" s="1">
        <v>675</v>
      </c>
      <c r="B120" s="1">
        <v>719.3</v>
      </c>
      <c r="C120" s="1">
        <v>243.9</v>
      </c>
      <c r="D120" s="1">
        <v>22.8</v>
      </c>
      <c r="E120" s="1">
        <v>21.1</v>
      </c>
      <c r="F120" s="4">
        <v>2.2699999999999999E-3</v>
      </c>
      <c r="G120" s="1">
        <v>0</v>
      </c>
      <c r="H120" s="4">
        <v>-0.113</v>
      </c>
      <c r="I120" s="1">
        <v>0</v>
      </c>
      <c r="J120" s="4">
        <v>1.23E-2</v>
      </c>
      <c r="K120" s="4">
        <v>3.0899999999999999E-3</v>
      </c>
    </row>
    <row r="121" spans="1:11" x14ac:dyDescent="0.15">
      <c r="A121" s="1">
        <v>676</v>
      </c>
      <c r="B121" s="1">
        <v>699.3</v>
      </c>
      <c r="C121" s="1">
        <v>238</v>
      </c>
      <c r="D121" s="1">
        <v>22.8</v>
      </c>
      <c r="E121" s="1">
        <v>21.2</v>
      </c>
      <c r="F121" s="4">
        <v>2.2300000000000002E-3</v>
      </c>
      <c r="G121" s="1">
        <v>0</v>
      </c>
      <c r="H121" s="4">
        <v>-9.1800000000000007E-2</v>
      </c>
      <c r="I121" s="1">
        <v>0</v>
      </c>
      <c r="J121" s="4">
        <v>1.1900000000000001E-2</v>
      </c>
      <c r="K121" s="4">
        <v>2.99E-3</v>
      </c>
    </row>
    <row r="122" spans="1:11" x14ac:dyDescent="0.15">
      <c r="A122" s="1">
        <v>677</v>
      </c>
      <c r="B122" s="1">
        <v>680.8</v>
      </c>
      <c r="C122" s="1">
        <v>232.4</v>
      </c>
      <c r="D122" s="1">
        <v>22.8</v>
      </c>
      <c r="E122" s="1">
        <v>21.2</v>
      </c>
      <c r="F122" s="4">
        <v>2.2100000000000002E-3</v>
      </c>
      <c r="G122" s="1">
        <v>0</v>
      </c>
      <c r="H122" s="4">
        <v>-9.1700000000000004E-2</v>
      </c>
      <c r="I122" s="1">
        <v>0</v>
      </c>
      <c r="J122" s="4">
        <v>1.15E-2</v>
      </c>
      <c r="K122" s="4">
        <v>2.8999999999999998E-3</v>
      </c>
    </row>
    <row r="123" spans="1:11" x14ac:dyDescent="0.15">
      <c r="A123" s="1">
        <v>678</v>
      </c>
      <c r="B123" s="1">
        <v>661.3</v>
      </c>
      <c r="C123" s="1">
        <v>227.3</v>
      </c>
      <c r="D123" s="1">
        <v>22.8</v>
      </c>
      <c r="E123" s="1">
        <v>21.2</v>
      </c>
      <c r="F123" s="4">
        <v>2.15E-3</v>
      </c>
      <c r="G123" s="1">
        <v>0</v>
      </c>
      <c r="H123" s="4">
        <v>-9.6299999999999997E-2</v>
      </c>
      <c r="I123" s="1">
        <v>0</v>
      </c>
      <c r="J123" s="4">
        <v>1.11E-2</v>
      </c>
      <c r="K123" s="4">
        <v>2.82E-3</v>
      </c>
    </row>
    <row r="124" spans="1:11" x14ac:dyDescent="0.15">
      <c r="A124" s="1">
        <v>679</v>
      </c>
      <c r="B124" s="1">
        <v>644.6</v>
      </c>
      <c r="C124" s="1">
        <v>222.5</v>
      </c>
      <c r="D124" s="1">
        <v>22.7</v>
      </c>
      <c r="E124" s="1">
        <v>21.2</v>
      </c>
      <c r="F124" s="4">
        <v>1.9E-3</v>
      </c>
      <c r="G124" s="1">
        <v>0</v>
      </c>
      <c r="H124" s="4">
        <v>-7.1499999999999994E-2</v>
      </c>
      <c r="I124" s="1">
        <v>0</v>
      </c>
      <c r="J124" s="4">
        <v>1.0800000000000001E-2</v>
      </c>
      <c r="K124" s="4">
        <v>2.7399999999999998E-3</v>
      </c>
    </row>
    <row r="125" spans="1:11" x14ac:dyDescent="0.15">
      <c r="A125" s="1">
        <v>680</v>
      </c>
      <c r="B125" s="1">
        <v>629.5</v>
      </c>
      <c r="C125" s="1">
        <v>218.1</v>
      </c>
      <c r="D125" s="1">
        <v>22.7</v>
      </c>
      <c r="E125" s="1">
        <v>21.3</v>
      </c>
      <c r="F125" s="4">
        <v>1.81E-3</v>
      </c>
      <c r="G125" s="1">
        <v>0</v>
      </c>
      <c r="H125" s="4">
        <v>-7.7399999999999997E-2</v>
      </c>
      <c r="I125" s="1">
        <v>0</v>
      </c>
      <c r="J125" s="4">
        <v>1.0500000000000001E-2</v>
      </c>
      <c r="K125" s="4">
        <v>2.66E-3</v>
      </c>
    </row>
    <row r="126" spans="1:11" x14ac:dyDescent="0.15">
      <c r="A126" s="1">
        <v>681</v>
      </c>
      <c r="B126" s="1">
        <v>615.4</v>
      </c>
      <c r="C126" s="1">
        <v>213.9</v>
      </c>
      <c r="D126" s="1">
        <v>22.7</v>
      </c>
      <c r="E126" s="1">
        <v>21.3</v>
      </c>
      <c r="F126" s="4">
        <v>1.9599999999999999E-3</v>
      </c>
      <c r="G126" s="1">
        <v>0</v>
      </c>
      <c r="H126" s="4">
        <v>-7.4899999999999994E-2</v>
      </c>
      <c r="I126" s="1">
        <v>0</v>
      </c>
      <c r="J126" s="4">
        <v>1.0200000000000001E-2</v>
      </c>
      <c r="K126" s="4">
        <v>2.5999999999999999E-3</v>
      </c>
    </row>
    <row r="127" spans="1:11" x14ac:dyDescent="0.15">
      <c r="A127" s="1">
        <v>682</v>
      </c>
      <c r="B127" s="1">
        <v>602.20000000000005</v>
      </c>
      <c r="C127" s="1">
        <v>210</v>
      </c>
      <c r="D127" s="1">
        <v>22.8</v>
      </c>
      <c r="E127" s="1">
        <v>21.3</v>
      </c>
      <c r="F127" s="4">
        <v>1.73E-3</v>
      </c>
      <c r="G127" s="1">
        <v>0</v>
      </c>
      <c r="H127" s="4">
        <v>-6.6500000000000004E-2</v>
      </c>
      <c r="I127" s="1">
        <v>0</v>
      </c>
      <c r="J127" s="4">
        <v>9.9000000000000008E-3</v>
      </c>
      <c r="K127" s="4">
        <v>2.5300000000000001E-3</v>
      </c>
    </row>
    <row r="128" spans="1:11" x14ac:dyDescent="0.15">
      <c r="A128" s="1">
        <v>683</v>
      </c>
      <c r="B128" s="1">
        <v>588</v>
      </c>
      <c r="C128" s="1">
        <v>206.4</v>
      </c>
      <c r="D128" s="1">
        <v>22.8</v>
      </c>
      <c r="E128" s="1">
        <v>21.3</v>
      </c>
      <c r="F128" s="4">
        <v>1.9400000000000001E-3</v>
      </c>
      <c r="G128" s="1">
        <v>0</v>
      </c>
      <c r="H128" s="4">
        <v>-7.7899999999999997E-2</v>
      </c>
      <c r="I128" s="1">
        <v>0</v>
      </c>
      <c r="J128" s="4">
        <v>9.6200000000000001E-3</v>
      </c>
      <c r="K128" s="4">
        <v>2.48E-3</v>
      </c>
    </row>
    <row r="129" spans="1:11" x14ac:dyDescent="0.15">
      <c r="A129" s="1">
        <v>684</v>
      </c>
      <c r="B129" s="1">
        <v>576</v>
      </c>
      <c r="C129" s="1">
        <v>202.9</v>
      </c>
      <c r="D129" s="1">
        <v>22.8</v>
      </c>
      <c r="E129" s="1">
        <v>21.3</v>
      </c>
      <c r="F129" s="4">
        <v>2.15E-3</v>
      </c>
      <c r="G129" s="1">
        <v>0</v>
      </c>
      <c r="H129" s="4">
        <v>-8.0500000000000002E-2</v>
      </c>
      <c r="I129" s="1">
        <v>0</v>
      </c>
      <c r="J129" s="4">
        <v>9.3699999999999999E-3</v>
      </c>
      <c r="K129" s="4">
        <v>2.4199999999999998E-3</v>
      </c>
    </row>
    <row r="130" spans="1:11" x14ac:dyDescent="0.15">
      <c r="A130" s="1">
        <v>685</v>
      </c>
      <c r="B130" s="1">
        <v>564.70000000000005</v>
      </c>
      <c r="C130" s="1">
        <v>199.7</v>
      </c>
      <c r="D130" s="1">
        <v>22.8</v>
      </c>
      <c r="E130" s="1">
        <v>21.3</v>
      </c>
      <c r="F130" s="4">
        <v>1.7700000000000001E-3</v>
      </c>
      <c r="G130" s="1">
        <v>0</v>
      </c>
      <c r="H130" s="4">
        <v>-7.0599999999999996E-2</v>
      </c>
      <c r="I130" s="1">
        <v>0</v>
      </c>
      <c r="J130" s="4">
        <v>9.1400000000000006E-3</v>
      </c>
      <c r="K130" s="4">
        <v>2.3700000000000001E-3</v>
      </c>
    </row>
    <row r="131" spans="1:11" x14ac:dyDescent="0.15">
      <c r="A131" s="1">
        <v>686</v>
      </c>
      <c r="B131" s="1">
        <v>554</v>
      </c>
      <c r="C131" s="1">
        <v>196.6</v>
      </c>
      <c r="D131" s="1">
        <v>22.7</v>
      </c>
      <c r="E131" s="1">
        <v>21.3</v>
      </c>
      <c r="F131" s="4">
        <v>1.81E-3</v>
      </c>
      <c r="G131" s="1">
        <v>0</v>
      </c>
      <c r="H131" s="4">
        <v>-7.2300000000000003E-2</v>
      </c>
      <c r="I131" s="1">
        <v>0</v>
      </c>
      <c r="J131" s="4">
        <v>8.9300000000000004E-3</v>
      </c>
      <c r="K131" s="4">
        <v>2.32E-3</v>
      </c>
    </row>
    <row r="132" spans="1:11" x14ac:dyDescent="0.15">
      <c r="A132" s="1">
        <v>687</v>
      </c>
      <c r="B132" s="1">
        <v>543.79999999999995</v>
      </c>
      <c r="C132" s="1">
        <v>193.7</v>
      </c>
      <c r="D132" s="1">
        <v>22.7</v>
      </c>
      <c r="E132" s="1">
        <v>21.4</v>
      </c>
      <c r="F132" s="4">
        <v>1.5200000000000001E-3</v>
      </c>
      <c r="G132" s="1">
        <v>0</v>
      </c>
      <c r="H132" s="4">
        <v>-6.1499999999999999E-2</v>
      </c>
      <c r="I132" s="1">
        <v>0</v>
      </c>
      <c r="J132" s="4">
        <v>8.7200000000000003E-3</v>
      </c>
      <c r="K132" s="4">
        <v>2.2799999999999999E-3</v>
      </c>
    </row>
    <row r="133" spans="1:11" x14ac:dyDescent="0.15">
      <c r="A133" s="1">
        <v>688</v>
      </c>
      <c r="B133" s="1">
        <v>534.1</v>
      </c>
      <c r="C133" s="1">
        <v>191</v>
      </c>
      <c r="D133" s="1">
        <v>22.7</v>
      </c>
      <c r="E133" s="1">
        <v>21.4</v>
      </c>
      <c r="F133" s="4">
        <v>1.7700000000000001E-3</v>
      </c>
      <c r="G133" s="1">
        <v>0</v>
      </c>
      <c r="H133" s="4">
        <v>-6.4500000000000002E-2</v>
      </c>
      <c r="I133" s="1">
        <v>0</v>
      </c>
      <c r="J133" s="4">
        <v>8.5299999999999994E-3</v>
      </c>
      <c r="K133" s="4">
        <v>2.2300000000000002E-3</v>
      </c>
    </row>
    <row r="134" spans="1:11" x14ac:dyDescent="0.15">
      <c r="A134" s="1">
        <v>689</v>
      </c>
      <c r="B134" s="1">
        <v>524.5</v>
      </c>
      <c r="C134" s="1">
        <v>188.4</v>
      </c>
      <c r="D134" s="1">
        <v>22.7</v>
      </c>
      <c r="E134" s="1">
        <v>21.4</v>
      </c>
      <c r="F134" s="4">
        <v>1.6900000000000001E-3</v>
      </c>
      <c r="G134" s="1">
        <v>0</v>
      </c>
      <c r="H134" s="4">
        <v>-6.3100000000000003E-2</v>
      </c>
      <c r="I134" s="1">
        <v>0</v>
      </c>
      <c r="J134" s="4">
        <v>8.3400000000000002E-3</v>
      </c>
      <c r="K134" s="4">
        <v>2.1900000000000001E-3</v>
      </c>
    </row>
    <row r="135" spans="1:11" x14ac:dyDescent="0.15">
      <c r="A135" s="1">
        <v>690</v>
      </c>
      <c r="B135" s="1">
        <v>515.4</v>
      </c>
      <c r="C135" s="1">
        <v>185.9</v>
      </c>
      <c r="D135" s="1">
        <v>22.7</v>
      </c>
      <c r="E135" s="1">
        <v>21.4</v>
      </c>
      <c r="F135" s="4">
        <v>1.81E-3</v>
      </c>
      <c r="G135" s="1">
        <v>0</v>
      </c>
      <c r="H135" s="4">
        <v>-7.0800000000000002E-2</v>
      </c>
      <c r="I135" s="1">
        <v>0</v>
      </c>
      <c r="J135" s="4">
        <v>8.1600000000000006E-3</v>
      </c>
      <c r="K135" s="4">
        <v>2.15E-3</v>
      </c>
    </row>
    <row r="136" spans="1:11" x14ac:dyDescent="0.15">
      <c r="A136" s="1">
        <v>691</v>
      </c>
      <c r="B136" s="1">
        <v>506.8</v>
      </c>
      <c r="C136" s="1">
        <v>183.5</v>
      </c>
      <c r="D136" s="1">
        <v>22.7</v>
      </c>
      <c r="E136" s="1">
        <v>21.4</v>
      </c>
      <c r="F136" s="4">
        <v>1.8699999999999999E-3</v>
      </c>
      <c r="G136" s="1">
        <v>0</v>
      </c>
      <c r="H136" s="4">
        <v>-7.17E-2</v>
      </c>
      <c r="I136" s="1">
        <v>0</v>
      </c>
      <c r="J136" s="4">
        <v>7.9900000000000006E-3</v>
      </c>
      <c r="K136" s="4">
        <v>2.1199999999999999E-3</v>
      </c>
    </row>
    <row r="137" spans="1:11" x14ac:dyDescent="0.15">
      <c r="A137" s="1">
        <v>692</v>
      </c>
      <c r="B137" s="1">
        <v>498.5</v>
      </c>
      <c r="C137" s="1">
        <v>181.2</v>
      </c>
      <c r="D137" s="1">
        <v>22.7</v>
      </c>
      <c r="E137" s="1">
        <v>21.4</v>
      </c>
      <c r="F137" s="4">
        <v>1.81E-3</v>
      </c>
      <c r="G137" s="1">
        <v>0</v>
      </c>
      <c r="H137" s="4">
        <v>-7.0800000000000002E-2</v>
      </c>
      <c r="I137" s="1">
        <v>0</v>
      </c>
      <c r="J137" s="4">
        <v>7.8200000000000006E-3</v>
      </c>
      <c r="K137" s="4">
        <v>2.0799999999999998E-3</v>
      </c>
    </row>
    <row r="138" spans="1:11" x14ac:dyDescent="0.15">
      <c r="A138" s="1">
        <v>693</v>
      </c>
      <c r="B138" s="1">
        <v>490.6</v>
      </c>
      <c r="C138" s="1">
        <v>179</v>
      </c>
      <c r="D138" s="1">
        <v>22.7</v>
      </c>
      <c r="E138" s="1">
        <v>21.5</v>
      </c>
      <c r="F138" s="4">
        <v>1.83E-3</v>
      </c>
      <c r="G138" s="1">
        <v>0</v>
      </c>
      <c r="H138" s="4">
        <v>-6.5500000000000003E-2</v>
      </c>
      <c r="I138" s="1">
        <v>0</v>
      </c>
      <c r="J138" s="4">
        <v>7.6600000000000001E-3</v>
      </c>
      <c r="K138" s="4">
        <v>2.0500000000000002E-3</v>
      </c>
    </row>
    <row r="139" spans="1:11" x14ac:dyDescent="0.15">
      <c r="A139" s="1">
        <v>694</v>
      </c>
      <c r="B139" s="1">
        <v>482.8</v>
      </c>
      <c r="C139" s="1">
        <v>177</v>
      </c>
      <c r="D139" s="1">
        <v>22.7</v>
      </c>
      <c r="E139" s="1">
        <v>21.5</v>
      </c>
      <c r="F139" s="4">
        <v>1.7899999999999999E-3</v>
      </c>
      <c r="G139" s="1">
        <v>0</v>
      </c>
      <c r="H139" s="4">
        <v>-7.0999999999999994E-2</v>
      </c>
      <c r="I139" s="1">
        <v>0</v>
      </c>
      <c r="J139" s="4">
        <v>7.5100000000000002E-3</v>
      </c>
      <c r="K139" s="4">
        <v>2.0200000000000001E-3</v>
      </c>
    </row>
    <row r="140" spans="1:11" x14ac:dyDescent="0.15">
      <c r="A140" s="1">
        <v>695</v>
      </c>
      <c r="B140" s="1">
        <v>475.4</v>
      </c>
      <c r="C140" s="1">
        <v>175</v>
      </c>
      <c r="D140" s="1">
        <v>22.7</v>
      </c>
      <c r="E140" s="1">
        <v>21.5</v>
      </c>
      <c r="F140" s="4">
        <v>1.7700000000000001E-3</v>
      </c>
      <c r="G140" s="1">
        <v>0</v>
      </c>
      <c r="H140" s="4">
        <v>-6.54E-2</v>
      </c>
      <c r="I140" s="1">
        <v>0</v>
      </c>
      <c r="J140" s="4">
        <v>7.3600000000000002E-3</v>
      </c>
      <c r="K140" s="4">
        <v>1.99E-3</v>
      </c>
    </row>
    <row r="141" spans="1:11" x14ac:dyDescent="0.15">
      <c r="A141" s="1">
        <v>696</v>
      </c>
      <c r="B141" s="1">
        <v>468.1</v>
      </c>
      <c r="C141" s="1">
        <v>173.1</v>
      </c>
      <c r="D141" s="1">
        <v>22.7</v>
      </c>
      <c r="E141" s="1">
        <v>21.5</v>
      </c>
      <c r="F141" s="4">
        <v>1.66E-3</v>
      </c>
      <c r="G141" s="1">
        <v>0</v>
      </c>
      <c r="H141" s="4">
        <v>-5.9900000000000002E-2</v>
      </c>
      <c r="I141" s="1">
        <v>0</v>
      </c>
      <c r="J141" s="4">
        <v>7.2199999999999999E-3</v>
      </c>
      <c r="K141" s="4">
        <v>1.9599999999999999E-3</v>
      </c>
    </row>
    <row r="142" spans="1:11" x14ac:dyDescent="0.15">
      <c r="A142" s="1">
        <v>697</v>
      </c>
      <c r="B142" s="1">
        <v>461.2</v>
      </c>
      <c r="C142" s="1">
        <v>171.2</v>
      </c>
      <c r="D142" s="1">
        <v>22.7</v>
      </c>
      <c r="E142" s="1">
        <v>21.5</v>
      </c>
      <c r="F142" s="4">
        <v>1.6900000000000001E-3</v>
      </c>
      <c r="G142" s="1">
        <v>0</v>
      </c>
      <c r="H142" s="4">
        <v>-6.6299999999999998E-2</v>
      </c>
      <c r="I142" s="1">
        <v>0</v>
      </c>
      <c r="J142" s="4">
        <v>7.0800000000000004E-3</v>
      </c>
      <c r="K142" s="4">
        <v>1.9300000000000001E-3</v>
      </c>
    </row>
    <row r="143" spans="1:11" x14ac:dyDescent="0.15">
      <c r="A143" s="1">
        <v>698</v>
      </c>
      <c r="B143" s="1">
        <v>454.4</v>
      </c>
      <c r="C143" s="1">
        <v>169.5</v>
      </c>
      <c r="D143" s="1">
        <v>22.7</v>
      </c>
      <c r="E143" s="1">
        <v>21.5</v>
      </c>
      <c r="F143" s="4">
        <v>1.6900000000000001E-3</v>
      </c>
      <c r="G143" s="1">
        <v>0</v>
      </c>
      <c r="H143" s="4">
        <v>-6.2300000000000001E-2</v>
      </c>
      <c r="I143" s="1">
        <v>0</v>
      </c>
      <c r="J143" s="4">
        <v>6.9499999999999996E-3</v>
      </c>
      <c r="K143" s="4">
        <v>1.9E-3</v>
      </c>
    </row>
    <row r="144" spans="1:11" x14ac:dyDescent="0.15">
      <c r="A144" s="1">
        <v>699</v>
      </c>
      <c r="B144" s="1">
        <v>447.8</v>
      </c>
      <c r="C144" s="1">
        <v>167.8</v>
      </c>
      <c r="D144" s="1">
        <v>22.7</v>
      </c>
      <c r="E144" s="1">
        <v>21.5</v>
      </c>
      <c r="F144" s="4">
        <v>1.7700000000000001E-3</v>
      </c>
      <c r="G144" s="1">
        <v>0</v>
      </c>
      <c r="H144" s="4">
        <v>-6.8599999999999994E-2</v>
      </c>
      <c r="I144" s="1">
        <v>0</v>
      </c>
      <c r="J144" s="4">
        <v>6.8199999999999997E-3</v>
      </c>
      <c r="K144" s="4">
        <v>1.8799999999999999E-3</v>
      </c>
    </row>
    <row r="145" spans="1:11" x14ac:dyDescent="0.15">
      <c r="A145" s="1">
        <v>700</v>
      </c>
      <c r="B145" s="1">
        <v>441.6</v>
      </c>
      <c r="C145" s="1">
        <v>166.2</v>
      </c>
      <c r="D145" s="1">
        <v>22.7</v>
      </c>
      <c r="E145" s="1">
        <v>21.5</v>
      </c>
      <c r="F145" s="4">
        <v>1.6900000000000001E-3</v>
      </c>
      <c r="G145" s="1">
        <v>0</v>
      </c>
      <c r="H145" s="4">
        <v>-6.3600000000000004E-2</v>
      </c>
      <c r="I145" s="1">
        <v>0</v>
      </c>
      <c r="J145" s="4">
        <v>6.7000000000000002E-3</v>
      </c>
      <c r="K145" s="4">
        <v>1.8500000000000001E-3</v>
      </c>
    </row>
    <row r="146" spans="1:11" x14ac:dyDescent="0.15">
      <c r="A146" s="1">
        <v>701</v>
      </c>
      <c r="B146" s="1">
        <v>435.5</v>
      </c>
      <c r="C146" s="1">
        <v>164.6</v>
      </c>
      <c r="D146" s="1">
        <v>22.7</v>
      </c>
      <c r="E146" s="1">
        <v>21.5</v>
      </c>
      <c r="F146" s="4">
        <v>1.8699999999999999E-3</v>
      </c>
      <c r="G146" s="1">
        <v>0</v>
      </c>
      <c r="H146" s="4">
        <v>-7.22E-2</v>
      </c>
      <c r="I146" s="1">
        <v>0</v>
      </c>
      <c r="J146" s="4">
        <v>6.5799999999999999E-3</v>
      </c>
      <c r="K146" s="4">
        <v>1.83E-3</v>
      </c>
    </row>
    <row r="147" spans="1:11" x14ac:dyDescent="0.15">
      <c r="A147" s="1">
        <v>702</v>
      </c>
      <c r="B147" s="1">
        <v>429.6</v>
      </c>
      <c r="C147" s="1">
        <v>163.30000000000001</v>
      </c>
      <c r="D147" s="1">
        <v>22.6</v>
      </c>
      <c r="E147" s="1">
        <v>21.5</v>
      </c>
      <c r="F147" s="4">
        <v>1.8699999999999999E-3</v>
      </c>
      <c r="G147" s="1">
        <v>0</v>
      </c>
      <c r="H147" s="4">
        <v>-7.1199999999999999E-2</v>
      </c>
      <c r="I147" s="1">
        <v>0</v>
      </c>
      <c r="J147" s="4">
        <v>6.4700000000000001E-3</v>
      </c>
      <c r="K147" s="4">
        <v>1.81E-3</v>
      </c>
    </row>
    <row r="148" spans="1:11" x14ac:dyDescent="0.15">
      <c r="A148" s="1">
        <v>703</v>
      </c>
      <c r="B148" s="1">
        <v>423.8</v>
      </c>
      <c r="C148" s="1">
        <v>161.9</v>
      </c>
      <c r="D148" s="1">
        <v>22.6</v>
      </c>
      <c r="E148" s="1">
        <v>21.5</v>
      </c>
      <c r="F148" s="4">
        <v>1.81E-3</v>
      </c>
      <c r="G148" s="1">
        <v>0</v>
      </c>
      <c r="H148" s="4">
        <v>-6.4299999999999996E-2</v>
      </c>
      <c r="I148" s="1">
        <v>0</v>
      </c>
      <c r="J148" s="4">
        <v>6.3600000000000002E-3</v>
      </c>
      <c r="K148" s="4">
        <v>1.7899999999999999E-3</v>
      </c>
    </row>
    <row r="149" spans="1:11" x14ac:dyDescent="0.15">
      <c r="A149" s="1">
        <v>704</v>
      </c>
      <c r="B149" s="1">
        <v>418.2</v>
      </c>
      <c r="C149" s="1">
        <v>160.4</v>
      </c>
      <c r="D149" s="1">
        <v>22.6</v>
      </c>
      <c r="E149" s="1">
        <v>21.5</v>
      </c>
      <c r="F149" s="4">
        <v>1.75E-3</v>
      </c>
      <c r="G149" s="1">
        <v>0</v>
      </c>
      <c r="H149" s="4">
        <v>-6.83E-2</v>
      </c>
      <c r="I149" s="1">
        <v>0</v>
      </c>
      <c r="J149" s="4">
        <v>6.2500000000000003E-3</v>
      </c>
      <c r="K149" s="4">
        <v>1.7700000000000001E-3</v>
      </c>
    </row>
    <row r="150" spans="1:11" x14ac:dyDescent="0.15">
      <c r="A150" s="1">
        <v>705</v>
      </c>
      <c r="B150" s="1">
        <v>412.7</v>
      </c>
      <c r="C150" s="1">
        <v>158.9</v>
      </c>
      <c r="D150" s="1">
        <v>22.6</v>
      </c>
      <c r="E150" s="1">
        <v>21.5</v>
      </c>
      <c r="F150" s="4">
        <v>1.8699999999999999E-3</v>
      </c>
      <c r="G150" s="1">
        <v>0</v>
      </c>
      <c r="H150" s="4">
        <v>-6.3299999999999995E-2</v>
      </c>
      <c r="I150" s="1">
        <v>0</v>
      </c>
      <c r="J150" s="4">
        <v>6.1500000000000001E-3</v>
      </c>
      <c r="K150" s="4">
        <v>1.75E-3</v>
      </c>
    </row>
    <row r="151" spans="1:11" x14ac:dyDescent="0.15">
      <c r="A151" s="1">
        <v>706</v>
      </c>
      <c r="B151" s="1">
        <v>407.4</v>
      </c>
      <c r="C151" s="1">
        <v>157.5</v>
      </c>
      <c r="D151" s="1">
        <v>22.6</v>
      </c>
      <c r="E151" s="1">
        <v>21.6</v>
      </c>
      <c r="F151" s="4">
        <v>1.9599999999999999E-3</v>
      </c>
      <c r="G151" s="1">
        <v>0</v>
      </c>
      <c r="H151" s="4">
        <v>-7.8200000000000006E-2</v>
      </c>
      <c r="I151" s="1">
        <v>0</v>
      </c>
      <c r="J151" s="4">
        <v>6.0400000000000002E-3</v>
      </c>
      <c r="K151" s="4">
        <v>1.72E-3</v>
      </c>
    </row>
    <row r="152" spans="1:11" x14ac:dyDescent="0.15">
      <c r="A152" s="1">
        <v>707</v>
      </c>
      <c r="B152" s="1">
        <v>402.2</v>
      </c>
      <c r="C152" s="1">
        <v>156.19999999999999</v>
      </c>
      <c r="D152" s="1">
        <v>22.6</v>
      </c>
      <c r="E152" s="1">
        <v>21.6</v>
      </c>
      <c r="F152" s="4">
        <v>1.92E-3</v>
      </c>
      <c r="G152" s="1">
        <v>0</v>
      </c>
      <c r="H152" s="4">
        <v>-6.8500000000000005E-2</v>
      </c>
      <c r="I152" s="1">
        <v>0</v>
      </c>
      <c r="J152" s="4">
        <v>5.94E-3</v>
      </c>
      <c r="K152" s="4">
        <v>1.6999999999999999E-3</v>
      </c>
    </row>
    <row r="153" spans="1:11" x14ac:dyDescent="0.15">
      <c r="A153" s="1">
        <v>708</v>
      </c>
      <c r="B153" s="1">
        <v>397.1</v>
      </c>
      <c r="C153" s="1">
        <v>154.9</v>
      </c>
      <c r="D153" s="1">
        <v>22.6</v>
      </c>
      <c r="E153" s="1">
        <v>21.6</v>
      </c>
      <c r="F153" s="4">
        <v>1.7700000000000001E-3</v>
      </c>
      <c r="G153" s="1">
        <v>0</v>
      </c>
      <c r="H153" s="4">
        <v>-6.7199999999999996E-2</v>
      </c>
      <c r="I153" s="1">
        <v>0</v>
      </c>
      <c r="J153" s="4">
        <v>5.8500000000000002E-3</v>
      </c>
      <c r="K153" s="4">
        <v>1.6800000000000001E-3</v>
      </c>
    </row>
    <row r="154" spans="1:11" x14ac:dyDescent="0.15">
      <c r="A154" s="1">
        <v>709</v>
      </c>
      <c r="B154" s="1">
        <v>392.2</v>
      </c>
      <c r="C154" s="1">
        <v>153.6</v>
      </c>
      <c r="D154" s="1">
        <v>22.6</v>
      </c>
      <c r="E154" s="1">
        <v>21.6</v>
      </c>
      <c r="F154" s="4">
        <v>1.66E-3</v>
      </c>
      <c r="G154" s="1">
        <v>0</v>
      </c>
      <c r="H154" s="4">
        <v>-6.1100000000000002E-2</v>
      </c>
      <c r="I154" s="1">
        <v>0</v>
      </c>
      <c r="J154" s="4">
        <v>5.7600000000000004E-3</v>
      </c>
      <c r="K154" s="4">
        <v>1.67E-3</v>
      </c>
    </row>
    <row r="155" spans="1:11" x14ac:dyDescent="0.15">
      <c r="A155" s="1">
        <v>710</v>
      </c>
      <c r="B155" s="1">
        <v>387.5</v>
      </c>
      <c r="C155" s="1">
        <v>152.30000000000001</v>
      </c>
      <c r="D155" s="1">
        <v>22.6</v>
      </c>
      <c r="E155" s="1">
        <v>21.6</v>
      </c>
      <c r="F155" s="4">
        <v>1.75E-3</v>
      </c>
      <c r="G155" s="1">
        <v>0</v>
      </c>
      <c r="H155" s="4">
        <v>-6.2100000000000002E-2</v>
      </c>
      <c r="I155" s="1">
        <v>0</v>
      </c>
      <c r="J155" s="4">
        <v>5.6600000000000001E-3</v>
      </c>
      <c r="K155" s="4">
        <v>1.65E-3</v>
      </c>
    </row>
    <row r="156" spans="1:11" x14ac:dyDescent="0.15">
      <c r="A156" s="1">
        <v>711</v>
      </c>
      <c r="B156" s="1">
        <v>382.8</v>
      </c>
      <c r="C156" s="1">
        <v>151.1</v>
      </c>
      <c r="D156" s="1">
        <v>22.6</v>
      </c>
      <c r="E156" s="1">
        <v>21.6</v>
      </c>
      <c r="F156" s="4">
        <v>1.92E-3</v>
      </c>
      <c r="G156" s="1">
        <v>0</v>
      </c>
      <c r="H156" s="4">
        <v>-7.3800000000000004E-2</v>
      </c>
      <c r="I156" s="1">
        <v>0</v>
      </c>
      <c r="J156" s="4">
        <v>5.5799999999999999E-3</v>
      </c>
      <c r="K156" s="4">
        <v>1.6299999999999999E-3</v>
      </c>
    </row>
    <row r="157" spans="1:11" x14ac:dyDescent="0.15">
      <c r="A157" s="1">
        <v>712</v>
      </c>
      <c r="B157" s="1">
        <v>378.2</v>
      </c>
      <c r="C157" s="1">
        <v>149.9</v>
      </c>
      <c r="D157" s="1">
        <v>22.6</v>
      </c>
      <c r="E157" s="1">
        <v>21.6</v>
      </c>
      <c r="F157" s="4">
        <v>1.81E-3</v>
      </c>
      <c r="G157" s="1">
        <v>0</v>
      </c>
      <c r="H157" s="4">
        <v>-6.3100000000000003E-2</v>
      </c>
      <c r="I157" s="1">
        <v>0</v>
      </c>
      <c r="J157" s="4">
        <v>5.4900000000000001E-3</v>
      </c>
      <c r="K157" s="4">
        <v>1.6100000000000001E-3</v>
      </c>
    </row>
    <row r="158" spans="1:11" x14ac:dyDescent="0.15">
      <c r="A158" s="1">
        <v>713</v>
      </c>
      <c r="B158" s="1">
        <v>373.8</v>
      </c>
      <c r="C158" s="1">
        <v>148.80000000000001</v>
      </c>
      <c r="D158" s="1">
        <v>22.6</v>
      </c>
      <c r="E158" s="1">
        <v>21.6</v>
      </c>
      <c r="F158" s="4">
        <v>1.73E-3</v>
      </c>
      <c r="G158" s="1">
        <v>0</v>
      </c>
      <c r="H158" s="4">
        <v>-6.6100000000000006E-2</v>
      </c>
      <c r="I158" s="1">
        <v>0</v>
      </c>
      <c r="J158" s="4">
        <v>5.4099999999999999E-3</v>
      </c>
      <c r="K158" s="4">
        <v>1.6000000000000001E-3</v>
      </c>
    </row>
    <row r="159" spans="1:11" x14ac:dyDescent="0.15">
      <c r="A159" s="1">
        <v>714</v>
      </c>
      <c r="B159" s="1">
        <v>369.4</v>
      </c>
      <c r="C159" s="1">
        <v>147.69999999999999</v>
      </c>
      <c r="D159" s="1">
        <v>22.6</v>
      </c>
      <c r="E159" s="1">
        <v>21.6</v>
      </c>
      <c r="F159" s="4">
        <v>1.83E-3</v>
      </c>
      <c r="G159" s="1">
        <v>0</v>
      </c>
      <c r="H159" s="4">
        <v>-6.7299999999999999E-2</v>
      </c>
      <c r="I159" s="1">
        <v>0</v>
      </c>
      <c r="J159" s="4">
        <v>5.3299999999999997E-3</v>
      </c>
      <c r="K159" s="4">
        <v>1.58E-3</v>
      </c>
    </row>
    <row r="160" spans="1:11" x14ac:dyDescent="0.15">
      <c r="A160" s="1">
        <v>715</v>
      </c>
      <c r="B160" s="1">
        <v>365.2</v>
      </c>
      <c r="C160" s="1">
        <v>146.6</v>
      </c>
      <c r="D160" s="1">
        <v>22.6</v>
      </c>
      <c r="E160" s="1">
        <v>21.6</v>
      </c>
      <c r="F160" s="4">
        <v>1.75E-3</v>
      </c>
      <c r="G160" s="1">
        <v>0</v>
      </c>
      <c r="H160" s="4">
        <v>-6.5000000000000002E-2</v>
      </c>
      <c r="I160" s="1">
        <v>0</v>
      </c>
      <c r="J160" s="4">
        <v>5.2500000000000003E-3</v>
      </c>
      <c r="K160" s="4">
        <v>1.56E-3</v>
      </c>
    </row>
    <row r="161" spans="1:11" x14ac:dyDescent="0.15">
      <c r="A161" s="1">
        <v>716</v>
      </c>
      <c r="B161" s="1">
        <v>361.1</v>
      </c>
      <c r="C161" s="1">
        <v>145.6</v>
      </c>
      <c r="D161" s="1">
        <v>22.6</v>
      </c>
      <c r="E161" s="1">
        <v>21.6</v>
      </c>
      <c r="F161" s="4">
        <v>1.6000000000000001E-3</v>
      </c>
      <c r="G161" s="1">
        <v>0</v>
      </c>
      <c r="H161" s="4">
        <v>-6.0400000000000002E-2</v>
      </c>
      <c r="I161" s="1">
        <v>0</v>
      </c>
      <c r="J161" s="4">
        <v>5.1700000000000001E-3</v>
      </c>
      <c r="K161" s="4">
        <v>1.5499999999999999E-3</v>
      </c>
    </row>
    <row r="162" spans="1:11" x14ac:dyDescent="0.15">
      <c r="A162" s="1">
        <v>717</v>
      </c>
      <c r="B162" s="1">
        <v>357.1</v>
      </c>
      <c r="C162" s="1">
        <v>144.6</v>
      </c>
      <c r="D162" s="1">
        <v>22.6</v>
      </c>
      <c r="E162" s="1">
        <v>21.6</v>
      </c>
      <c r="F162" s="4">
        <v>1.8699999999999999E-3</v>
      </c>
      <c r="G162" s="1">
        <v>0</v>
      </c>
      <c r="H162" s="4">
        <v>-6.8400000000000002E-2</v>
      </c>
      <c r="I162" s="1">
        <v>0</v>
      </c>
      <c r="J162" s="4">
        <v>5.0899999999999999E-3</v>
      </c>
      <c r="K162" s="4">
        <v>1.5299999999999999E-3</v>
      </c>
    </row>
    <row r="163" spans="1:11" x14ac:dyDescent="0.15">
      <c r="A163" s="1">
        <v>718</v>
      </c>
      <c r="B163" s="1">
        <v>353.1</v>
      </c>
      <c r="C163" s="1">
        <v>143.6</v>
      </c>
      <c r="D163" s="1">
        <v>22.6</v>
      </c>
      <c r="E163" s="1">
        <v>21.6</v>
      </c>
      <c r="F163" s="4">
        <v>1.83E-3</v>
      </c>
      <c r="G163" s="1">
        <v>0</v>
      </c>
      <c r="H163" s="4">
        <v>-6.8199999999999997E-2</v>
      </c>
      <c r="I163" s="1">
        <v>0</v>
      </c>
      <c r="J163" s="4">
        <v>5.0200000000000002E-3</v>
      </c>
      <c r="K163" s="4">
        <v>1.5200000000000001E-3</v>
      </c>
    </row>
    <row r="164" spans="1:11" x14ac:dyDescent="0.15">
      <c r="A164" s="1">
        <v>719</v>
      </c>
      <c r="B164" s="1">
        <v>349.3</v>
      </c>
      <c r="C164" s="1">
        <v>142.69999999999999</v>
      </c>
      <c r="D164" s="1">
        <v>22.6</v>
      </c>
      <c r="E164" s="1">
        <v>21.6</v>
      </c>
      <c r="F164" s="4">
        <v>1.7899999999999999E-3</v>
      </c>
      <c r="G164" s="1">
        <v>0</v>
      </c>
      <c r="H164" s="4">
        <v>-6.08E-2</v>
      </c>
      <c r="I164" s="1">
        <v>0</v>
      </c>
      <c r="J164" s="4">
        <v>4.9500000000000004E-3</v>
      </c>
      <c r="K164" s="4">
        <v>1.5100000000000001E-3</v>
      </c>
    </row>
    <row r="165" spans="1:11" x14ac:dyDescent="0.15">
      <c r="A165" s="1">
        <v>720</v>
      </c>
      <c r="B165" s="1">
        <v>345.5</v>
      </c>
      <c r="C165" s="1">
        <v>141.69999999999999</v>
      </c>
      <c r="D165" s="1">
        <v>22.6</v>
      </c>
      <c r="E165" s="1">
        <v>21.6</v>
      </c>
      <c r="F165" s="4">
        <v>1.66E-3</v>
      </c>
      <c r="G165" s="1">
        <v>0</v>
      </c>
      <c r="H165" s="4">
        <v>-5.7599999999999998E-2</v>
      </c>
      <c r="I165" s="1">
        <v>0</v>
      </c>
      <c r="J165" s="4">
        <v>4.8799999999999998E-3</v>
      </c>
      <c r="K165" s="4">
        <v>1.49E-3</v>
      </c>
    </row>
    <row r="166" spans="1:11" x14ac:dyDescent="0.15">
      <c r="A166" s="1">
        <v>721</v>
      </c>
      <c r="B166" s="1">
        <v>341.8</v>
      </c>
      <c r="C166" s="1">
        <v>140.80000000000001</v>
      </c>
      <c r="D166" s="1">
        <v>22.6</v>
      </c>
      <c r="E166" s="1">
        <v>21.6</v>
      </c>
      <c r="F166" s="4">
        <v>1.6900000000000001E-3</v>
      </c>
      <c r="G166" s="1">
        <v>0</v>
      </c>
      <c r="H166" s="4">
        <v>-6.3600000000000004E-2</v>
      </c>
      <c r="I166" s="1">
        <v>0</v>
      </c>
      <c r="J166" s="4">
        <v>4.81E-3</v>
      </c>
      <c r="K166" s="4">
        <v>1.48E-3</v>
      </c>
    </row>
    <row r="167" spans="1:11" x14ac:dyDescent="0.15">
      <c r="A167" s="1">
        <v>722</v>
      </c>
      <c r="B167" s="1">
        <v>338.1</v>
      </c>
      <c r="C167" s="1">
        <v>139.9</v>
      </c>
      <c r="D167" s="1">
        <v>22.6</v>
      </c>
      <c r="E167" s="1">
        <v>21.6</v>
      </c>
      <c r="F167" s="4">
        <v>1.73E-3</v>
      </c>
      <c r="G167" s="1">
        <v>0</v>
      </c>
      <c r="H167" s="4">
        <v>-6.2100000000000002E-2</v>
      </c>
      <c r="I167" s="1">
        <v>0</v>
      </c>
      <c r="J167" s="4">
        <v>4.7499999999999999E-3</v>
      </c>
      <c r="K167" s="4">
        <v>1.47E-3</v>
      </c>
    </row>
    <row r="168" spans="1:11" x14ac:dyDescent="0.15">
      <c r="A168" s="1">
        <v>723</v>
      </c>
      <c r="B168" s="1">
        <v>334.5</v>
      </c>
      <c r="C168" s="1">
        <v>139</v>
      </c>
      <c r="D168" s="1">
        <v>22.6</v>
      </c>
      <c r="E168" s="1">
        <v>21.6</v>
      </c>
      <c r="F168" s="4">
        <v>1.73E-3</v>
      </c>
      <c r="G168" s="1">
        <v>0</v>
      </c>
      <c r="H168" s="4">
        <v>-6.4699999999999994E-2</v>
      </c>
      <c r="I168" s="1">
        <v>0</v>
      </c>
      <c r="J168" s="4">
        <v>4.6800000000000001E-3</v>
      </c>
      <c r="K168" s="4">
        <v>1.4499999999999999E-3</v>
      </c>
    </row>
    <row r="169" spans="1:11" x14ac:dyDescent="0.15">
      <c r="A169" s="1">
        <v>724</v>
      </c>
      <c r="B169" s="1">
        <v>331.1</v>
      </c>
      <c r="C169" s="1">
        <v>138.1</v>
      </c>
      <c r="D169" s="1">
        <v>22.6</v>
      </c>
      <c r="E169" s="1">
        <v>21.6</v>
      </c>
      <c r="F169" s="4">
        <v>1.66E-3</v>
      </c>
      <c r="G169" s="1">
        <v>0</v>
      </c>
      <c r="H169" s="4">
        <v>-5.6500000000000002E-2</v>
      </c>
      <c r="I169" s="1">
        <v>0</v>
      </c>
      <c r="J169" s="4">
        <v>4.62E-3</v>
      </c>
      <c r="K169" s="4">
        <v>1.4400000000000001E-3</v>
      </c>
    </row>
    <row r="170" spans="1:11" x14ac:dyDescent="0.15">
      <c r="A170" s="1">
        <v>725</v>
      </c>
      <c r="B170" s="1">
        <v>327.7</v>
      </c>
      <c r="C170" s="1">
        <v>137.30000000000001</v>
      </c>
      <c r="D170" s="1">
        <v>22.6</v>
      </c>
      <c r="E170" s="1">
        <v>21.6</v>
      </c>
      <c r="F170" s="4">
        <v>1.66E-3</v>
      </c>
      <c r="G170" s="1">
        <v>0</v>
      </c>
      <c r="H170" s="4">
        <v>-6.1499999999999999E-2</v>
      </c>
      <c r="I170" s="1">
        <v>0</v>
      </c>
      <c r="J170" s="4">
        <v>4.5599999999999998E-3</v>
      </c>
      <c r="K170" s="4">
        <v>1.4300000000000001E-3</v>
      </c>
    </row>
    <row r="171" spans="1:11" x14ac:dyDescent="0.15">
      <c r="A171" s="1">
        <v>726</v>
      </c>
      <c r="B171" s="1">
        <v>324.39999999999998</v>
      </c>
      <c r="C171" s="1">
        <v>136.5</v>
      </c>
      <c r="D171" s="1">
        <v>22.6</v>
      </c>
      <c r="E171" s="1">
        <v>21.6</v>
      </c>
      <c r="F171" s="4">
        <v>1.6199999999999999E-3</v>
      </c>
      <c r="G171" s="1">
        <v>0</v>
      </c>
      <c r="H171" s="4">
        <v>-5.9499999999999997E-2</v>
      </c>
      <c r="I171" s="1">
        <v>0</v>
      </c>
      <c r="J171" s="4">
        <v>4.4999999999999997E-3</v>
      </c>
      <c r="K171" s="4">
        <v>1.42E-3</v>
      </c>
    </row>
    <row r="172" spans="1:11" x14ac:dyDescent="0.15">
      <c r="A172" s="1">
        <v>727</v>
      </c>
      <c r="B172" s="1">
        <v>321.2</v>
      </c>
      <c r="C172" s="1">
        <v>135.80000000000001</v>
      </c>
      <c r="D172" s="1">
        <v>22.6</v>
      </c>
      <c r="E172" s="1">
        <v>21.6</v>
      </c>
      <c r="F172" s="4">
        <v>1.6900000000000001E-3</v>
      </c>
      <c r="G172" s="1">
        <v>0</v>
      </c>
      <c r="H172" s="4">
        <v>-6.1899999999999997E-2</v>
      </c>
      <c r="I172" s="1">
        <v>0</v>
      </c>
      <c r="J172" s="4">
        <v>4.4400000000000004E-3</v>
      </c>
      <c r="K172" s="4">
        <v>1.41E-3</v>
      </c>
    </row>
    <row r="173" spans="1:11" x14ac:dyDescent="0.15">
      <c r="A173" s="1">
        <v>728</v>
      </c>
      <c r="B173" s="1">
        <v>318.10000000000002</v>
      </c>
      <c r="C173" s="1">
        <v>135</v>
      </c>
      <c r="D173" s="1">
        <v>22.6</v>
      </c>
      <c r="E173" s="1">
        <v>21.6</v>
      </c>
      <c r="F173" s="4">
        <v>1.75E-3</v>
      </c>
      <c r="G173" s="1">
        <v>0</v>
      </c>
      <c r="H173" s="4">
        <v>-6.93E-2</v>
      </c>
      <c r="I173" s="1">
        <v>0</v>
      </c>
      <c r="J173" s="4">
        <v>4.3800000000000002E-3</v>
      </c>
      <c r="K173" s="4">
        <v>1.4E-3</v>
      </c>
    </row>
    <row r="174" spans="1:11" x14ac:dyDescent="0.15">
      <c r="A174" s="1">
        <v>729</v>
      </c>
      <c r="B174" s="1">
        <v>314.89999999999998</v>
      </c>
      <c r="C174" s="1">
        <v>134.30000000000001</v>
      </c>
      <c r="D174" s="1">
        <v>22.6</v>
      </c>
      <c r="E174" s="1">
        <v>21.6</v>
      </c>
      <c r="F174" s="4">
        <v>1.6199999999999999E-3</v>
      </c>
      <c r="G174" s="1">
        <v>0</v>
      </c>
      <c r="H174" s="4">
        <v>-5.9499999999999997E-2</v>
      </c>
      <c r="I174" s="1">
        <v>0</v>
      </c>
      <c r="J174" s="4">
        <v>4.3299999999999996E-3</v>
      </c>
      <c r="K174" s="4">
        <v>1.39E-3</v>
      </c>
    </row>
    <row r="175" spans="1:11" x14ac:dyDescent="0.15">
      <c r="A175" s="1">
        <v>730</v>
      </c>
      <c r="B175" s="1">
        <v>311.89999999999998</v>
      </c>
      <c r="C175" s="1">
        <v>133.5</v>
      </c>
      <c r="D175" s="1">
        <v>22.6</v>
      </c>
      <c r="E175" s="1">
        <v>21.7</v>
      </c>
      <c r="F175" s="4">
        <v>1.73E-3</v>
      </c>
      <c r="G175" s="1">
        <v>0</v>
      </c>
      <c r="H175" s="4">
        <v>-6.7500000000000004E-2</v>
      </c>
      <c r="I175" s="1">
        <v>0</v>
      </c>
      <c r="J175" s="4">
        <v>4.2700000000000004E-3</v>
      </c>
      <c r="K175" s="4">
        <v>1.3799999999999999E-3</v>
      </c>
    </row>
    <row r="176" spans="1:11" x14ac:dyDescent="0.15">
      <c r="A176" s="1">
        <v>731</v>
      </c>
      <c r="B176" s="1">
        <v>308.89999999999998</v>
      </c>
      <c r="C176" s="1">
        <v>132.69999999999999</v>
      </c>
      <c r="D176" s="1">
        <v>22.6</v>
      </c>
      <c r="E176" s="1">
        <v>21.6</v>
      </c>
      <c r="F176" s="4">
        <v>1.56E-3</v>
      </c>
      <c r="G176" s="1">
        <v>0</v>
      </c>
      <c r="H176" s="4">
        <v>-5.6500000000000002E-2</v>
      </c>
      <c r="I176" s="1">
        <v>0</v>
      </c>
      <c r="J176" s="4">
        <v>4.2199999999999998E-3</v>
      </c>
      <c r="K176" s="4">
        <v>1.3600000000000001E-3</v>
      </c>
    </row>
    <row r="177" spans="1:11" x14ac:dyDescent="0.15">
      <c r="A177" s="1">
        <v>732</v>
      </c>
      <c r="B177" s="1">
        <v>306</v>
      </c>
      <c r="C177" s="1">
        <v>131.9</v>
      </c>
      <c r="D177" s="1">
        <v>22.6</v>
      </c>
      <c r="E177" s="1">
        <v>21.7</v>
      </c>
      <c r="F177" s="4">
        <v>1.66E-3</v>
      </c>
      <c r="G177" s="1">
        <v>0</v>
      </c>
      <c r="H177" s="4">
        <v>-6.0299999999999999E-2</v>
      </c>
      <c r="I177" s="1">
        <v>0</v>
      </c>
      <c r="J177" s="4">
        <v>4.1700000000000001E-3</v>
      </c>
      <c r="K177" s="4">
        <v>1.3500000000000001E-3</v>
      </c>
    </row>
    <row r="178" spans="1:11" x14ac:dyDescent="0.15">
      <c r="A178" s="1">
        <v>733</v>
      </c>
      <c r="B178" s="1">
        <v>303.10000000000002</v>
      </c>
      <c r="C178" s="1">
        <v>131.1</v>
      </c>
      <c r="D178" s="1">
        <v>22.6</v>
      </c>
      <c r="E178" s="1">
        <v>21.7</v>
      </c>
      <c r="F178" s="4">
        <v>1.66E-3</v>
      </c>
      <c r="G178" s="1">
        <v>0</v>
      </c>
      <c r="H178" s="4">
        <v>-6.1100000000000002E-2</v>
      </c>
      <c r="I178" s="1">
        <v>0</v>
      </c>
      <c r="J178" s="4">
        <v>4.1099999999999999E-3</v>
      </c>
      <c r="K178" s="4">
        <v>1.34E-3</v>
      </c>
    </row>
    <row r="179" spans="1:11" x14ac:dyDescent="0.15">
      <c r="A179" s="1">
        <v>734</v>
      </c>
      <c r="B179" s="1">
        <v>300.3</v>
      </c>
      <c r="C179" s="1">
        <v>130.4</v>
      </c>
      <c r="D179" s="1">
        <v>22.6</v>
      </c>
      <c r="E179" s="1">
        <v>21.7</v>
      </c>
      <c r="F179" s="4">
        <v>1.58E-3</v>
      </c>
      <c r="G179" s="1">
        <v>0</v>
      </c>
      <c r="H179" s="4">
        <v>-5.8000000000000003E-2</v>
      </c>
      <c r="I179" s="1">
        <v>0</v>
      </c>
      <c r="J179" s="4">
        <v>4.0600000000000002E-3</v>
      </c>
      <c r="K179" s="4">
        <v>1.33E-3</v>
      </c>
    </row>
    <row r="180" spans="1:11" x14ac:dyDescent="0.15">
      <c r="A180" s="1">
        <v>735</v>
      </c>
      <c r="B180" s="1">
        <v>297.5</v>
      </c>
      <c r="C180" s="1">
        <v>129.69999999999999</v>
      </c>
      <c r="D180" s="1">
        <v>22.6</v>
      </c>
      <c r="E180" s="1">
        <v>21.6</v>
      </c>
      <c r="F180" s="4">
        <v>1.6199999999999999E-3</v>
      </c>
      <c r="G180" s="1">
        <v>0</v>
      </c>
      <c r="H180" s="4">
        <v>-6.3399999999999998E-2</v>
      </c>
      <c r="I180" s="1">
        <v>0</v>
      </c>
      <c r="J180" s="4">
        <v>4.0200000000000001E-3</v>
      </c>
      <c r="K180" s="4">
        <v>1.32E-3</v>
      </c>
    </row>
    <row r="181" spans="1:11" x14ac:dyDescent="0.15">
      <c r="A181" s="1">
        <v>736</v>
      </c>
      <c r="B181" s="1">
        <v>294.8</v>
      </c>
      <c r="C181" s="1">
        <v>129</v>
      </c>
      <c r="D181" s="1">
        <v>22.6</v>
      </c>
      <c r="E181" s="1">
        <v>21.7</v>
      </c>
      <c r="F181" s="4">
        <v>1.6000000000000001E-3</v>
      </c>
      <c r="G181" s="1">
        <v>0</v>
      </c>
      <c r="H181" s="4">
        <v>-5.6500000000000002E-2</v>
      </c>
      <c r="I181" s="1">
        <v>0</v>
      </c>
      <c r="J181" s="4">
        <v>3.9699999999999996E-3</v>
      </c>
      <c r="K181" s="4">
        <v>1.31E-3</v>
      </c>
    </row>
    <row r="182" spans="1:11" x14ac:dyDescent="0.15">
      <c r="A182" s="1">
        <v>737</v>
      </c>
      <c r="B182" s="1">
        <v>292.2</v>
      </c>
      <c r="C182" s="1">
        <v>128.30000000000001</v>
      </c>
      <c r="D182" s="1">
        <v>22.7</v>
      </c>
      <c r="E182" s="1">
        <v>21.7</v>
      </c>
      <c r="F182" s="4">
        <v>1.83E-3</v>
      </c>
      <c r="G182" s="1">
        <v>0</v>
      </c>
      <c r="H182" s="4">
        <v>-7.1599999999999997E-2</v>
      </c>
      <c r="I182" s="1">
        <v>0</v>
      </c>
      <c r="J182" s="4">
        <v>3.9199999999999999E-3</v>
      </c>
      <c r="K182" s="4">
        <v>1.2999999999999999E-3</v>
      </c>
    </row>
    <row r="183" spans="1:11" x14ac:dyDescent="0.15">
      <c r="A183" s="1">
        <v>738</v>
      </c>
      <c r="B183" s="1">
        <v>289.5</v>
      </c>
      <c r="C183" s="1">
        <v>127.6</v>
      </c>
      <c r="D183" s="1">
        <v>22.7</v>
      </c>
      <c r="E183" s="1">
        <v>21.7</v>
      </c>
      <c r="F183" s="4">
        <v>1.56E-3</v>
      </c>
      <c r="G183" s="1">
        <v>0</v>
      </c>
      <c r="H183" s="4">
        <v>-6.0499999999999998E-2</v>
      </c>
      <c r="I183" s="1">
        <v>0</v>
      </c>
      <c r="J183" s="4">
        <v>3.8700000000000002E-3</v>
      </c>
      <c r="K183" s="4">
        <v>1.2899999999999999E-3</v>
      </c>
    </row>
    <row r="184" spans="1:11" x14ac:dyDescent="0.15">
      <c r="A184" s="1">
        <v>739</v>
      </c>
      <c r="B184" s="1">
        <v>287</v>
      </c>
      <c r="C184" s="1">
        <v>127</v>
      </c>
      <c r="D184" s="1">
        <v>22.7</v>
      </c>
      <c r="E184" s="1">
        <v>21.7</v>
      </c>
      <c r="F184" s="4">
        <v>1.64E-3</v>
      </c>
      <c r="G184" s="1">
        <v>0</v>
      </c>
      <c r="H184" s="4">
        <v>-6.2399999999999997E-2</v>
      </c>
      <c r="I184" s="1">
        <v>0</v>
      </c>
      <c r="J184" s="4">
        <v>3.8300000000000001E-3</v>
      </c>
      <c r="K184" s="4">
        <v>1.2800000000000001E-3</v>
      </c>
    </row>
    <row r="185" spans="1:11" x14ac:dyDescent="0.15">
      <c r="A185" s="1">
        <v>740</v>
      </c>
      <c r="B185" s="1">
        <v>284.39999999999998</v>
      </c>
      <c r="C185" s="1">
        <v>126.3</v>
      </c>
      <c r="D185" s="1">
        <v>22.7</v>
      </c>
      <c r="E185" s="1">
        <v>21.7</v>
      </c>
      <c r="F185" s="4">
        <v>1.83E-3</v>
      </c>
      <c r="G185" s="1">
        <v>0</v>
      </c>
      <c r="H185" s="4">
        <v>-7.1099999999999997E-2</v>
      </c>
      <c r="I185" s="1">
        <v>0</v>
      </c>
      <c r="J185" s="4">
        <v>3.7799999999999999E-3</v>
      </c>
      <c r="K185" s="4">
        <v>1.2700000000000001E-3</v>
      </c>
    </row>
    <row r="186" spans="1:11" x14ac:dyDescent="0.15">
      <c r="A186" s="1">
        <v>741</v>
      </c>
      <c r="B186" s="1">
        <v>281.8</v>
      </c>
      <c r="C186" s="1">
        <v>125.7</v>
      </c>
      <c r="D186" s="1">
        <v>22.7</v>
      </c>
      <c r="E186" s="1">
        <v>21.7</v>
      </c>
      <c r="F186" s="4">
        <v>1.66E-3</v>
      </c>
      <c r="G186" s="1">
        <v>0</v>
      </c>
      <c r="H186" s="4">
        <v>-6.0699999999999997E-2</v>
      </c>
      <c r="I186" s="1">
        <v>0</v>
      </c>
      <c r="J186" s="4">
        <v>3.7399999999999998E-3</v>
      </c>
      <c r="K186" s="4">
        <v>1.2700000000000001E-3</v>
      </c>
    </row>
    <row r="187" spans="1:11" x14ac:dyDescent="0.15">
      <c r="A187" s="1">
        <v>742</v>
      </c>
      <c r="B187" s="1">
        <v>279.3</v>
      </c>
      <c r="C187" s="1">
        <v>125.1</v>
      </c>
      <c r="D187" s="1">
        <v>22.7</v>
      </c>
      <c r="E187" s="1">
        <v>21.7</v>
      </c>
      <c r="F187" s="4">
        <v>1.66E-3</v>
      </c>
      <c r="G187" s="1">
        <v>0</v>
      </c>
      <c r="H187" s="4">
        <v>-6.7400000000000002E-2</v>
      </c>
      <c r="I187" s="1">
        <v>0</v>
      </c>
      <c r="J187" s="4">
        <v>3.7000000000000002E-3</v>
      </c>
      <c r="K187" s="4">
        <v>1.2600000000000001E-3</v>
      </c>
    </row>
    <row r="188" spans="1:11" x14ac:dyDescent="0.15">
      <c r="A188" s="1">
        <v>743</v>
      </c>
      <c r="B188" s="1">
        <v>277</v>
      </c>
      <c r="C188" s="1">
        <v>124.5</v>
      </c>
      <c r="D188" s="1">
        <v>22.7</v>
      </c>
      <c r="E188" s="1">
        <v>21.7</v>
      </c>
      <c r="F188" s="4">
        <v>1.66E-3</v>
      </c>
      <c r="G188" s="1">
        <v>0</v>
      </c>
      <c r="H188" s="4">
        <v>-6.4600000000000005E-2</v>
      </c>
      <c r="I188" s="1">
        <v>0</v>
      </c>
      <c r="J188" s="4">
        <v>3.6600000000000001E-3</v>
      </c>
      <c r="K188" s="4">
        <v>1.25E-3</v>
      </c>
    </row>
    <row r="189" spans="1:11" x14ac:dyDescent="0.15">
      <c r="A189" s="1">
        <v>744</v>
      </c>
      <c r="B189" s="1">
        <v>274.60000000000002</v>
      </c>
      <c r="C189" s="1">
        <v>123.9</v>
      </c>
      <c r="D189" s="1">
        <v>22.7</v>
      </c>
      <c r="E189" s="1">
        <v>21.7</v>
      </c>
      <c r="F189" s="4">
        <v>1.6199999999999999E-3</v>
      </c>
      <c r="G189" s="1">
        <v>0</v>
      </c>
      <c r="H189" s="4">
        <v>-6.3799999999999996E-2</v>
      </c>
      <c r="I189" s="1">
        <v>0</v>
      </c>
      <c r="J189" s="4">
        <v>3.6099999999999999E-3</v>
      </c>
      <c r="K189" s="4">
        <v>1.24E-3</v>
      </c>
    </row>
    <row r="190" spans="1:11" x14ac:dyDescent="0.15">
      <c r="A190" s="1">
        <v>745</v>
      </c>
      <c r="B190" s="1">
        <v>272.3</v>
      </c>
      <c r="C190" s="1">
        <v>123.3</v>
      </c>
      <c r="D190" s="1">
        <v>22.7</v>
      </c>
      <c r="E190" s="1">
        <v>21.7</v>
      </c>
      <c r="F190" s="4">
        <v>1.66E-3</v>
      </c>
      <c r="G190" s="1">
        <v>0</v>
      </c>
      <c r="H190" s="4">
        <v>-6.1499999999999999E-2</v>
      </c>
      <c r="I190" s="1">
        <v>0</v>
      </c>
      <c r="J190" s="4">
        <v>3.5699999999999998E-3</v>
      </c>
      <c r="K190" s="4">
        <v>1.23E-3</v>
      </c>
    </row>
    <row r="191" spans="1:11" x14ac:dyDescent="0.15">
      <c r="A191" s="1">
        <v>746</v>
      </c>
      <c r="B191" s="1">
        <v>270.10000000000002</v>
      </c>
      <c r="C191" s="1">
        <v>122.7</v>
      </c>
      <c r="D191" s="1">
        <v>22.7</v>
      </c>
      <c r="E191" s="1">
        <v>21.7</v>
      </c>
      <c r="F191" s="4">
        <v>1.7899999999999999E-3</v>
      </c>
      <c r="G191" s="1">
        <v>0</v>
      </c>
      <c r="H191" s="4">
        <v>-6.5699999999999995E-2</v>
      </c>
      <c r="I191" s="1">
        <v>0</v>
      </c>
      <c r="J191" s="4">
        <v>3.5400000000000002E-3</v>
      </c>
      <c r="K191" s="4">
        <v>1.2199999999999999E-3</v>
      </c>
    </row>
    <row r="192" spans="1:11" x14ac:dyDescent="0.15">
      <c r="A192" s="1">
        <v>747</v>
      </c>
      <c r="B192" s="1">
        <v>267.89999999999998</v>
      </c>
      <c r="C192" s="1">
        <v>122.3</v>
      </c>
      <c r="D192" s="1">
        <v>22.7</v>
      </c>
      <c r="E192" s="1">
        <v>21.6</v>
      </c>
      <c r="F192" s="4">
        <v>1.7099999999999999E-3</v>
      </c>
      <c r="G192" s="1">
        <v>0</v>
      </c>
      <c r="H192" s="4">
        <v>-6.6199999999999995E-2</v>
      </c>
      <c r="I192" s="1">
        <v>0</v>
      </c>
      <c r="J192" s="4">
        <v>3.5000000000000001E-3</v>
      </c>
      <c r="K192" s="4">
        <v>1.2199999999999999E-3</v>
      </c>
    </row>
    <row r="193" spans="1:11" x14ac:dyDescent="0.15">
      <c r="A193" s="1">
        <v>748</v>
      </c>
      <c r="B193" s="1">
        <v>265.8</v>
      </c>
      <c r="C193" s="1">
        <v>121.7</v>
      </c>
      <c r="D193" s="1">
        <v>22.7</v>
      </c>
      <c r="E193" s="1">
        <v>21.7</v>
      </c>
      <c r="F193" s="4">
        <v>1.75E-3</v>
      </c>
      <c r="G193" s="1">
        <v>0</v>
      </c>
      <c r="H193" s="4">
        <v>-6.3299999999999995E-2</v>
      </c>
      <c r="I193" s="1">
        <v>0</v>
      </c>
      <c r="J193" s="4">
        <v>3.46E-3</v>
      </c>
      <c r="K193" s="4">
        <v>1.2099999999999999E-3</v>
      </c>
    </row>
    <row r="194" spans="1:11" x14ac:dyDescent="0.15">
      <c r="A194" s="1">
        <v>749</v>
      </c>
      <c r="B194" s="1">
        <v>263.7</v>
      </c>
      <c r="C194" s="1">
        <v>121.2</v>
      </c>
      <c r="D194" s="1">
        <v>22.7</v>
      </c>
      <c r="E194" s="1">
        <v>21.7</v>
      </c>
      <c r="F194" s="4">
        <v>1.64E-3</v>
      </c>
      <c r="G194" s="1">
        <v>0</v>
      </c>
      <c r="H194" s="4">
        <v>-6.2799999999999995E-2</v>
      </c>
      <c r="I194" s="1">
        <v>0</v>
      </c>
      <c r="J194" s="4">
        <v>3.4299999999999999E-3</v>
      </c>
      <c r="K194" s="4">
        <v>1.1999999999999999E-3</v>
      </c>
    </row>
    <row r="195" spans="1:11" x14ac:dyDescent="0.15">
      <c r="A195" s="1">
        <v>750</v>
      </c>
      <c r="B195" s="1">
        <v>261.60000000000002</v>
      </c>
      <c r="C195" s="1">
        <v>120.7</v>
      </c>
      <c r="D195" s="1">
        <v>22.7</v>
      </c>
      <c r="E195" s="1">
        <v>21.7</v>
      </c>
      <c r="F195" s="4">
        <v>1.7099999999999999E-3</v>
      </c>
      <c r="G195" s="1">
        <v>0</v>
      </c>
      <c r="H195" s="4">
        <v>-6.3100000000000003E-2</v>
      </c>
      <c r="I195" s="1">
        <v>0</v>
      </c>
      <c r="J195" s="4">
        <v>3.3899999999999998E-3</v>
      </c>
      <c r="K195" s="4">
        <v>1.1999999999999999E-3</v>
      </c>
    </row>
    <row r="196" spans="1:11" x14ac:dyDescent="0.15">
      <c r="A196" s="1">
        <v>751</v>
      </c>
      <c r="B196" s="1">
        <v>259.60000000000002</v>
      </c>
      <c r="C196" s="1">
        <v>120.3</v>
      </c>
      <c r="D196" s="1">
        <v>22.6</v>
      </c>
      <c r="E196" s="1">
        <v>21.7</v>
      </c>
      <c r="F196" s="4">
        <v>1.75E-3</v>
      </c>
      <c r="G196" s="1">
        <v>0</v>
      </c>
      <c r="H196" s="4">
        <v>-6.59E-2</v>
      </c>
      <c r="I196" s="1">
        <v>0</v>
      </c>
      <c r="J196" s="4">
        <v>3.3600000000000001E-3</v>
      </c>
      <c r="K196" s="4">
        <v>1.1900000000000001E-3</v>
      </c>
    </row>
    <row r="197" spans="1:11" x14ac:dyDescent="0.15">
      <c r="A197" s="1">
        <v>752</v>
      </c>
      <c r="B197" s="1">
        <v>257.60000000000002</v>
      </c>
      <c r="C197" s="1">
        <v>119.7</v>
      </c>
      <c r="D197" s="1">
        <v>22.6</v>
      </c>
      <c r="E197" s="1">
        <v>21.7</v>
      </c>
      <c r="F197" s="4">
        <v>1.64E-3</v>
      </c>
      <c r="G197" s="1">
        <v>0</v>
      </c>
      <c r="H197" s="4">
        <v>-6.1100000000000002E-2</v>
      </c>
      <c r="I197" s="1">
        <v>0</v>
      </c>
      <c r="J197" s="4">
        <v>3.32E-3</v>
      </c>
      <c r="K197" s="4">
        <v>1.1800000000000001E-3</v>
      </c>
    </row>
    <row r="198" spans="1:11" x14ac:dyDescent="0.15">
      <c r="A198" s="1">
        <v>753</v>
      </c>
      <c r="B198" s="1">
        <v>255.5</v>
      </c>
      <c r="C198" s="1">
        <v>119.3</v>
      </c>
      <c r="D198" s="1">
        <v>22.6</v>
      </c>
      <c r="E198" s="1">
        <v>21.7</v>
      </c>
      <c r="F198" s="4">
        <v>1.7099999999999999E-3</v>
      </c>
      <c r="G198" s="1">
        <v>0</v>
      </c>
      <c r="H198" s="4">
        <v>-5.8299999999999998E-2</v>
      </c>
      <c r="I198" s="1">
        <v>0</v>
      </c>
      <c r="J198" s="4">
        <v>3.29E-3</v>
      </c>
      <c r="K198" s="4">
        <v>1.1800000000000001E-3</v>
      </c>
    </row>
    <row r="199" spans="1:11" x14ac:dyDescent="0.15">
      <c r="A199" s="1">
        <v>754</v>
      </c>
      <c r="B199" s="1">
        <v>253.6</v>
      </c>
      <c r="C199" s="1">
        <v>118.7</v>
      </c>
      <c r="D199" s="1">
        <v>22.6</v>
      </c>
      <c r="E199" s="1">
        <v>21.7</v>
      </c>
      <c r="F199" s="4">
        <v>1.81E-3</v>
      </c>
      <c r="G199" s="1">
        <v>0</v>
      </c>
      <c r="H199" s="4">
        <v>-6.6900000000000001E-2</v>
      </c>
      <c r="I199" s="1">
        <v>0</v>
      </c>
      <c r="J199" s="4">
        <v>3.2599999999999999E-3</v>
      </c>
      <c r="K199" s="4">
        <v>1.17E-3</v>
      </c>
    </row>
    <row r="200" spans="1:11" x14ac:dyDescent="0.15">
      <c r="A200" s="1">
        <v>755</v>
      </c>
      <c r="B200" s="1">
        <v>251.6</v>
      </c>
      <c r="C200" s="1">
        <v>118.2</v>
      </c>
      <c r="D200" s="1">
        <v>22.6</v>
      </c>
      <c r="E200" s="1">
        <v>21.7</v>
      </c>
      <c r="F200" s="4">
        <v>1.7899999999999999E-3</v>
      </c>
      <c r="G200" s="1">
        <v>0</v>
      </c>
      <c r="H200" s="4">
        <v>-6.0100000000000001E-2</v>
      </c>
      <c r="I200" s="1">
        <v>0</v>
      </c>
      <c r="J200" s="4">
        <v>3.2200000000000002E-3</v>
      </c>
      <c r="K200" s="4">
        <v>1.16E-3</v>
      </c>
    </row>
    <row r="201" spans="1:11" x14ac:dyDescent="0.15">
      <c r="A201" s="1">
        <v>756</v>
      </c>
      <c r="B201" s="1">
        <v>249.8</v>
      </c>
      <c r="C201" s="1">
        <v>117.7</v>
      </c>
      <c r="D201" s="1">
        <v>22.6</v>
      </c>
      <c r="E201" s="1">
        <v>21.7</v>
      </c>
      <c r="F201" s="4">
        <v>1.7700000000000001E-3</v>
      </c>
      <c r="G201" s="1">
        <v>0</v>
      </c>
      <c r="H201" s="4">
        <v>-6.5799999999999997E-2</v>
      </c>
      <c r="I201" s="1">
        <v>0</v>
      </c>
      <c r="J201" s="4">
        <v>3.1900000000000001E-3</v>
      </c>
      <c r="K201" s="4">
        <v>1.16E-3</v>
      </c>
    </row>
    <row r="202" spans="1:11" x14ac:dyDescent="0.15">
      <c r="A202" s="1">
        <v>757</v>
      </c>
      <c r="B202" s="1">
        <v>247.9</v>
      </c>
      <c r="C202" s="1">
        <v>117.2</v>
      </c>
      <c r="D202" s="1">
        <v>22.6</v>
      </c>
      <c r="E202" s="1">
        <v>21.7</v>
      </c>
      <c r="F202" s="4">
        <v>1.9599999999999999E-3</v>
      </c>
      <c r="G202" s="1">
        <v>0</v>
      </c>
      <c r="H202" s="4">
        <v>-6.7400000000000002E-2</v>
      </c>
      <c r="I202" s="1">
        <v>0</v>
      </c>
      <c r="J202" s="4">
        <v>3.16E-3</v>
      </c>
      <c r="K202" s="4">
        <v>1.15E-3</v>
      </c>
    </row>
    <row r="203" spans="1:11" x14ac:dyDescent="0.15">
      <c r="A203" s="1">
        <v>758</v>
      </c>
      <c r="B203" s="1">
        <v>246.1</v>
      </c>
      <c r="C203" s="1">
        <v>116.6</v>
      </c>
      <c r="D203" s="1">
        <v>22.6</v>
      </c>
      <c r="E203" s="1">
        <v>21.7</v>
      </c>
      <c r="F203" s="4">
        <v>1.9599999999999999E-3</v>
      </c>
      <c r="G203" s="1">
        <v>0</v>
      </c>
      <c r="H203" s="4">
        <v>-6.9099999999999995E-2</v>
      </c>
      <c r="I203" s="1">
        <v>0</v>
      </c>
      <c r="J203" s="4">
        <v>3.13E-3</v>
      </c>
      <c r="K203" s="4">
        <v>1.14E-3</v>
      </c>
    </row>
    <row r="204" spans="1:11" x14ac:dyDescent="0.15">
      <c r="A204" s="1">
        <v>759</v>
      </c>
      <c r="B204" s="1">
        <v>244.2</v>
      </c>
      <c r="C204" s="1">
        <v>116.2</v>
      </c>
      <c r="D204" s="1">
        <v>22.6</v>
      </c>
      <c r="E204" s="1">
        <v>21.7</v>
      </c>
      <c r="F204" s="4">
        <v>1.6900000000000001E-3</v>
      </c>
      <c r="G204" s="1">
        <v>0</v>
      </c>
      <c r="H204" s="4">
        <v>-6.1400000000000003E-2</v>
      </c>
      <c r="I204" s="1">
        <v>0</v>
      </c>
      <c r="J204" s="4">
        <v>3.0999999999999999E-3</v>
      </c>
      <c r="K204" s="4">
        <v>1.14E-3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opLeftCell="C1" zoomScale="150" zoomScaleNormal="150" workbookViewId="0">
      <selection activeCell="I7" sqref="I7"/>
    </sheetView>
  </sheetViews>
  <sheetFormatPr baseColWidth="10" defaultColWidth="8.83203125" defaultRowHeight="11" x14ac:dyDescent="0.15"/>
  <cols>
    <col min="1" max="1" width="8.5" style="1" customWidth="1"/>
    <col min="2" max="2" width="6.1640625" style="1" customWidth="1"/>
    <col min="3" max="3" width="7.33203125" style="1" customWidth="1"/>
    <col min="4" max="4" width="3.5" style="1" customWidth="1"/>
    <col min="5" max="5" width="5.83203125" style="1" customWidth="1"/>
    <col min="6" max="6" width="6.33203125" style="1" customWidth="1"/>
    <col min="7" max="7" width="3.6640625" style="1" customWidth="1"/>
    <col min="8" max="8" width="6.1640625" style="1" customWidth="1"/>
    <col min="9" max="9" width="4.33203125" style="1" customWidth="1"/>
    <col min="10" max="10" width="6.5" style="1" customWidth="1"/>
    <col min="11" max="11" width="5.83203125" style="1" customWidth="1"/>
    <col min="12" max="12" width="8.5" style="1" customWidth="1"/>
    <col min="13" max="16384" width="8.83203125" style="1"/>
  </cols>
  <sheetData>
    <row r="1" spans="1:12" x14ac:dyDescent="0.15">
      <c r="A1" s="1" t="s">
        <v>21</v>
      </c>
      <c r="C1" s="1" t="s">
        <v>22</v>
      </c>
      <c r="E1" s="1">
        <v>16.21</v>
      </c>
    </row>
    <row r="3" spans="1:12" ht="22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5" t="s">
        <v>23</v>
      </c>
    </row>
    <row r="4" spans="1:12" x14ac:dyDescent="0.15">
      <c r="A4" s="1">
        <v>15</v>
      </c>
      <c r="B4" s="1">
        <v>310.5</v>
      </c>
      <c r="C4" s="1">
        <v>154.69999999999999</v>
      </c>
      <c r="D4" s="1">
        <v>22.6</v>
      </c>
      <c r="E4" s="1">
        <v>22.7</v>
      </c>
      <c r="F4" s="4">
        <v>1.83E-3</v>
      </c>
      <c r="G4" s="1">
        <v>0</v>
      </c>
      <c r="H4" s="4">
        <v>-5.7299999999999997E-2</v>
      </c>
      <c r="I4" s="1">
        <v>0</v>
      </c>
      <c r="J4" s="4">
        <v>4.2500000000000003E-3</v>
      </c>
      <c r="K4" s="4">
        <v>1.6800000000000001E-3</v>
      </c>
      <c r="L4" s="1">
        <f>H4*1000000*(3.1415*0.1*0.1)/37</f>
        <v>-48.650797297297302</v>
      </c>
    </row>
    <row r="5" spans="1:12" x14ac:dyDescent="0.15">
      <c r="A5" s="1">
        <v>16</v>
      </c>
      <c r="B5" s="1">
        <v>309.3</v>
      </c>
      <c r="C5" s="1">
        <v>154.30000000000001</v>
      </c>
      <c r="D5" s="1">
        <v>22.6</v>
      </c>
      <c r="E5" s="1">
        <v>22.7</v>
      </c>
      <c r="F5" s="4">
        <v>1.75E-3</v>
      </c>
      <c r="G5" s="1">
        <v>0</v>
      </c>
      <c r="H5" s="4">
        <v>-5.5300000000000002E-2</v>
      </c>
      <c r="I5" s="1">
        <v>0</v>
      </c>
      <c r="J5" s="4">
        <v>4.2300000000000003E-3</v>
      </c>
      <c r="K5" s="4">
        <v>1.6800000000000001E-3</v>
      </c>
      <c r="L5" s="1">
        <f t="shared" ref="L5:L68" si="0">H5*1000000*(3.1415*0.1*0.1)/37</f>
        <v>-46.952689189189201</v>
      </c>
    </row>
    <row r="6" spans="1:12" x14ac:dyDescent="0.15">
      <c r="A6" s="1">
        <v>17</v>
      </c>
      <c r="B6" s="1">
        <v>308.10000000000002</v>
      </c>
      <c r="C6" s="1">
        <v>153.80000000000001</v>
      </c>
      <c r="D6" s="1">
        <v>22.6</v>
      </c>
      <c r="E6" s="1">
        <v>22.7</v>
      </c>
      <c r="F6" s="4">
        <v>1.75E-3</v>
      </c>
      <c r="G6" s="1">
        <v>0</v>
      </c>
      <c r="H6" s="4">
        <v>-5.1999999999999998E-2</v>
      </c>
      <c r="I6" s="1">
        <v>0</v>
      </c>
      <c r="J6" s="4">
        <v>4.1999999999999997E-3</v>
      </c>
      <c r="K6" s="4">
        <v>1.67E-3</v>
      </c>
      <c r="L6" s="1">
        <f t="shared" si="0"/>
        <v>-44.150810810810825</v>
      </c>
    </row>
    <row r="7" spans="1:12" x14ac:dyDescent="0.15">
      <c r="A7" s="1">
        <v>18</v>
      </c>
      <c r="B7" s="1">
        <v>340.1</v>
      </c>
      <c r="C7" s="1">
        <v>264.10000000000002</v>
      </c>
      <c r="D7" s="1">
        <v>22.6</v>
      </c>
      <c r="E7" s="1">
        <v>22.7</v>
      </c>
      <c r="F7" s="4">
        <v>-1.42</v>
      </c>
      <c r="G7" s="1">
        <v>82</v>
      </c>
      <c r="H7" s="4">
        <v>1.7399999999999999E-2</v>
      </c>
      <c r="I7" s="1">
        <v>116.7</v>
      </c>
      <c r="J7" s="4">
        <v>4.7800000000000004E-3</v>
      </c>
      <c r="K7" s="4">
        <v>3.4299999999999999E-3</v>
      </c>
      <c r="L7" s="1">
        <f t="shared" si="0"/>
        <v>14.773540540540543</v>
      </c>
    </row>
    <row r="8" spans="1:12" x14ac:dyDescent="0.15">
      <c r="A8" s="1">
        <v>19</v>
      </c>
      <c r="B8" s="1">
        <v>359.9</v>
      </c>
      <c r="C8" s="1">
        <v>270.8</v>
      </c>
      <c r="D8" s="1">
        <v>22.5</v>
      </c>
      <c r="E8" s="1">
        <v>22.7</v>
      </c>
      <c r="F8" s="4">
        <v>-1.52</v>
      </c>
      <c r="G8" s="1">
        <v>82</v>
      </c>
      <c r="H8" s="4">
        <v>1.8599999999999998E-2</v>
      </c>
      <c r="I8" s="1">
        <v>125.1</v>
      </c>
      <c r="J8" s="4">
        <v>5.1500000000000001E-3</v>
      </c>
      <c r="K8" s="4">
        <v>3.5500000000000002E-3</v>
      </c>
      <c r="L8" s="1">
        <f t="shared" si="0"/>
        <v>15.792405405405407</v>
      </c>
    </row>
    <row r="9" spans="1:12" x14ac:dyDescent="0.15">
      <c r="A9" s="1">
        <v>20</v>
      </c>
      <c r="B9" s="1">
        <v>384.6</v>
      </c>
      <c r="C9" s="1">
        <v>276</v>
      </c>
      <c r="D9" s="1">
        <v>22.5</v>
      </c>
      <c r="E9" s="1">
        <v>22.7</v>
      </c>
      <c r="F9" s="4">
        <v>-1.63</v>
      </c>
      <c r="G9" s="1">
        <v>82.1</v>
      </c>
      <c r="H9" s="4">
        <v>1.9900000000000001E-2</v>
      </c>
      <c r="I9" s="1">
        <v>134</v>
      </c>
      <c r="J9" s="4">
        <v>5.6100000000000004E-3</v>
      </c>
      <c r="K9" s="4">
        <v>3.64E-3</v>
      </c>
      <c r="L9" s="1">
        <f t="shared" si="0"/>
        <v>16.896175675675678</v>
      </c>
    </row>
    <row r="10" spans="1:12" x14ac:dyDescent="0.15">
      <c r="A10" s="1">
        <v>21</v>
      </c>
      <c r="B10" s="1">
        <v>412.7</v>
      </c>
      <c r="C10" s="1">
        <v>280.8</v>
      </c>
      <c r="D10" s="1">
        <v>22.5</v>
      </c>
      <c r="E10" s="1">
        <v>22.7</v>
      </c>
      <c r="F10" s="4">
        <v>-1.75</v>
      </c>
      <c r="G10" s="1">
        <v>82</v>
      </c>
      <c r="H10" s="4">
        <v>2.1299999999999999E-2</v>
      </c>
      <c r="I10" s="1">
        <v>143.4</v>
      </c>
      <c r="J10" s="4">
        <v>6.1500000000000001E-3</v>
      </c>
      <c r="K10" s="4">
        <v>3.7200000000000002E-3</v>
      </c>
      <c r="L10" s="1">
        <f t="shared" si="0"/>
        <v>18.084851351351354</v>
      </c>
    </row>
    <row r="11" spans="1:12" x14ac:dyDescent="0.15">
      <c r="A11" s="1">
        <v>22</v>
      </c>
      <c r="B11" s="1">
        <v>443.5</v>
      </c>
      <c r="C11" s="1">
        <v>285.2</v>
      </c>
      <c r="D11" s="1">
        <v>22.5</v>
      </c>
      <c r="E11" s="1">
        <v>22.7</v>
      </c>
      <c r="F11" s="4">
        <v>-1.87</v>
      </c>
      <c r="G11" s="1">
        <v>82</v>
      </c>
      <c r="H11" s="4">
        <v>2.2800000000000001E-2</v>
      </c>
      <c r="I11" s="1">
        <v>153.4</v>
      </c>
      <c r="J11" s="4">
        <v>6.7400000000000003E-3</v>
      </c>
      <c r="K11" s="4">
        <v>3.8E-3</v>
      </c>
      <c r="L11" s="1">
        <f t="shared" si="0"/>
        <v>19.358432432432437</v>
      </c>
    </row>
    <row r="12" spans="1:12" x14ac:dyDescent="0.15">
      <c r="A12" s="1">
        <v>23</v>
      </c>
      <c r="B12" s="1">
        <v>476.6</v>
      </c>
      <c r="C12" s="1">
        <v>289.7</v>
      </c>
      <c r="D12" s="1">
        <v>22.5</v>
      </c>
      <c r="E12" s="1">
        <v>22.7</v>
      </c>
      <c r="F12" s="4">
        <v>-2</v>
      </c>
      <c r="G12" s="1">
        <v>82</v>
      </c>
      <c r="H12" s="4">
        <v>2.4400000000000002E-2</v>
      </c>
      <c r="I12" s="1">
        <v>164.1</v>
      </c>
      <c r="J12" s="4">
        <v>7.3899999999999999E-3</v>
      </c>
      <c r="K12" s="4">
        <v>3.8800000000000002E-3</v>
      </c>
      <c r="L12" s="1">
        <f t="shared" si="0"/>
        <v>20.716918918918925</v>
      </c>
    </row>
    <row r="13" spans="1:12" x14ac:dyDescent="0.15">
      <c r="A13" s="1">
        <v>24</v>
      </c>
      <c r="B13" s="1">
        <v>511.8</v>
      </c>
      <c r="C13" s="1">
        <v>294.10000000000002</v>
      </c>
      <c r="D13" s="1">
        <v>22.5</v>
      </c>
      <c r="E13" s="1">
        <v>22.7</v>
      </c>
      <c r="F13" s="4">
        <v>-2.14</v>
      </c>
      <c r="G13" s="1">
        <v>82</v>
      </c>
      <c r="H13" s="4">
        <v>2.5999999999999999E-2</v>
      </c>
      <c r="I13" s="1">
        <v>175.3</v>
      </c>
      <c r="J13" s="4">
        <v>8.09E-3</v>
      </c>
      <c r="K13" s="4">
        <v>3.96E-3</v>
      </c>
      <c r="L13" s="1">
        <f t="shared" si="0"/>
        <v>22.075405405405412</v>
      </c>
    </row>
    <row r="14" spans="1:12" x14ac:dyDescent="0.15">
      <c r="A14" s="1">
        <v>25</v>
      </c>
      <c r="B14" s="1">
        <v>548.79999999999995</v>
      </c>
      <c r="C14" s="1">
        <v>298.60000000000002</v>
      </c>
      <c r="D14" s="1">
        <v>22.5</v>
      </c>
      <c r="E14" s="1">
        <v>22.7</v>
      </c>
      <c r="F14" s="4">
        <v>-2.2799999999999998</v>
      </c>
      <c r="G14" s="1">
        <v>82</v>
      </c>
      <c r="H14" s="4">
        <v>2.7799999999999998E-2</v>
      </c>
      <c r="I14" s="1">
        <v>187.1</v>
      </c>
      <c r="J14" s="4">
        <v>8.8299999999999993E-3</v>
      </c>
      <c r="K14" s="4">
        <v>4.0400000000000002E-3</v>
      </c>
      <c r="L14" s="1">
        <f t="shared" si="0"/>
        <v>23.603702702702705</v>
      </c>
    </row>
    <row r="15" spans="1:12" x14ac:dyDescent="0.15">
      <c r="A15" s="1">
        <v>26</v>
      </c>
      <c r="B15" s="1">
        <v>587.5</v>
      </c>
      <c r="C15" s="1">
        <v>303.3</v>
      </c>
      <c r="D15" s="1">
        <v>22.5</v>
      </c>
      <c r="E15" s="1">
        <v>22.7</v>
      </c>
      <c r="F15" s="4">
        <v>-2.4300000000000002</v>
      </c>
      <c r="G15" s="1">
        <v>82</v>
      </c>
      <c r="H15" s="4">
        <v>2.9600000000000001E-2</v>
      </c>
      <c r="I15" s="1">
        <v>199.3</v>
      </c>
      <c r="J15" s="4">
        <v>9.6100000000000005E-3</v>
      </c>
      <c r="K15" s="4">
        <v>4.1200000000000004E-3</v>
      </c>
      <c r="L15" s="1">
        <f t="shared" si="0"/>
        <v>25.132000000000005</v>
      </c>
    </row>
    <row r="16" spans="1:12" x14ac:dyDescent="0.15">
      <c r="A16" s="1">
        <v>27</v>
      </c>
      <c r="B16" s="1">
        <v>627.4</v>
      </c>
      <c r="C16" s="1">
        <v>308.39999999999998</v>
      </c>
      <c r="D16" s="1">
        <v>22.5</v>
      </c>
      <c r="E16" s="1">
        <v>22.7</v>
      </c>
      <c r="F16" s="4">
        <v>-2.58</v>
      </c>
      <c r="G16" s="1">
        <v>82</v>
      </c>
      <c r="H16" s="4">
        <v>3.15E-2</v>
      </c>
      <c r="I16" s="1">
        <v>212</v>
      </c>
      <c r="J16" s="4">
        <v>1.04E-2</v>
      </c>
      <c r="K16" s="4">
        <v>4.2100000000000002E-3</v>
      </c>
      <c r="L16" s="1">
        <f t="shared" si="0"/>
        <v>26.745202702702709</v>
      </c>
    </row>
    <row r="17" spans="1:12" x14ac:dyDescent="0.15">
      <c r="A17" s="1">
        <v>28</v>
      </c>
      <c r="B17" s="1">
        <v>668.4</v>
      </c>
      <c r="C17" s="1">
        <v>313.89999999999998</v>
      </c>
      <c r="D17" s="1">
        <v>22.5</v>
      </c>
      <c r="E17" s="1">
        <v>22.7</v>
      </c>
      <c r="F17" s="4">
        <v>-2.74</v>
      </c>
      <c r="G17" s="1">
        <v>82</v>
      </c>
      <c r="H17" s="4">
        <v>3.3500000000000002E-2</v>
      </c>
      <c r="I17" s="1">
        <v>225.1</v>
      </c>
      <c r="J17" s="4">
        <v>1.1299999999999999E-2</v>
      </c>
      <c r="K17" s="4">
        <v>4.3099999999999996E-3</v>
      </c>
      <c r="L17" s="1">
        <f t="shared" si="0"/>
        <v>28.443310810810814</v>
      </c>
    </row>
    <row r="18" spans="1:12" x14ac:dyDescent="0.15">
      <c r="A18" s="1">
        <v>29</v>
      </c>
      <c r="B18" s="1">
        <v>709.6</v>
      </c>
      <c r="C18" s="1">
        <v>319.89999999999998</v>
      </c>
      <c r="D18" s="1">
        <v>22.5</v>
      </c>
      <c r="E18" s="1">
        <v>22.7</v>
      </c>
      <c r="F18" s="4">
        <v>-2.91</v>
      </c>
      <c r="G18" s="1">
        <v>82</v>
      </c>
      <c r="H18" s="4">
        <v>3.5400000000000001E-2</v>
      </c>
      <c r="I18" s="1">
        <v>238.3</v>
      </c>
      <c r="J18" s="4">
        <v>1.21E-2</v>
      </c>
      <c r="K18" s="4">
        <v>4.4200000000000003E-3</v>
      </c>
      <c r="L18" s="1">
        <f t="shared" si="0"/>
        <v>30.056513513513515</v>
      </c>
    </row>
    <row r="19" spans="1:12" x14ac:dyDescent="0.15">
      <c r="A19" s="1">
        <v>30</v>
      </c>
      <c r="B19" s="1">
        <v>750.8</v>
      </c>
      <c r="C19" s="1">
        <v>326.60000000000002</v>
      </c>
      <c r="D19" s="1">
        <v>22.5</v>
      </c>
      <c r="E19" s="1">
        <v>22.7</v>
      </c>
      <c r="F19" s="4">
        <v>-3.07</v>
      </c>
      <c r="G19" s="1">
        <v>82</v>
      </c>
      <c r="H19" s="4">
        <v>3.7400000000000003E-2</v>
      </c>
      <c r="I19" s="1">
        <v>251.6</v>
      </c>
      <c r="J19" s="4">
        <v>1.29E-2</v>
      </c>
      <c r="K19" s="4">
        <v>4.5399999999999998E-3</v>
      </c>
      <c r="L19" s="1">
        <f t="shared" si="0"/>
        <v>31.754621621621631</v>
      </c>
    </row>
    <row r="20" spans="1:12" x14ac:dyDescent="0.15">
      <c r="A20" s="1">
        <v>31</v>
      </c>
      <c r="B20" s="1">
        <v>791.5</v>
      </c>
      <c r="C20" s="1">
        <v>334</v>
      </c>
      <c r="D20" s="1">
        <v>22.5</v>
      </c>
      <c r="E20" s="1">
        <v>22.7</v>
      </c>
      <c r="F20" s="4">
        <v>-3.23</v>
      </c>
      <c r="G20" s="1">
        <v>82</v>
      </c>
      <c r="H20" s="4">
        <v>3.9399999999999998E-2</v>
      </c>
      <c r="I20" s="1">
        <v>264.89999999999998</v>
      </c>
      <c r="J20" s="4">
        <v>1.38E-2</v>
      </c>
      <c r="K20" s="4">
        <v>4.6699999999999997E-3</v>
      </c>
      <c r="L20" s="1">
        <f t="shared" si="0"/>
        <v>33.452729729729732</v>
      </c>
    </row>
    <row r="21" spans="1:12" x14ac:dyDescent="0.15">
      <c r="A21" s="1">
        <v>32</v>
      </c>
      <c r="B21" s="1">
        <v>831.1</v>
      </c>
      <c r="C21" s="1">
        <v>342.1</v>
      </c>
      <c r="D21" s="1">
        <v>22.5</v>
      </c>
      <c r="E21" s="1">
        <v>22.7</v>
      </c>
      <c r="F21" s="4">
        <v>-3.39</v>
      </c>
      <c r="G21" s="1">
        <v>82</v>
      </c>
      <c r="H21" s="4">
        <v>4.1300000000000003E-2</v>
      </c>
      <c r="I21" s="1">
        <v>277.8</v>
      </c>
      <c r="J21" s="4">
        <v>1.46E-2</v>
      </c>
      <c r="K21" s="4">
        <v>4.8199999999999996E-3</v>
      </c>
      <c r="L21" s="1">
        <f t="shared" si="0"/>
        <v>35.06593243243244</v>
      </c>
    </row>
    <row r="22" spans="1:12" x14ac:dyDescent="0.15">
      <c r="A22" s="1">
        <v>33</v>
      </c>
      <c r="B22" s="1">
        <v>869.4</v>
      </c>
      <c r="C22" s="1">
        <v>351.1</v>
      </c>
      <c r="D22" s="1">
        <v>22.5</v>
      </c>
      <c r="E22" s="1">
        <v>22.7</v>
      </c>
      <c r="F22" s="4">
        <v>-3.54</v>
      </c>
      <c r="G22" s="1">
        <v>82</v>
      </c>
      <c r="H22" s="4">
        <v>4.3099999999999999E-2</v>
      </c>
      <c r="I22" s="1">
        <v>290.39999999999998</v>
      </c>
      <c r="J22" s="4">
        <v>1.54E-2</v>
      </c>
      <c r="K22" s="4">
        <v>4.9899999999999996E-3</v>
      </c>
      <c r="L22" s="1">
        <f t="shared" si="0"/>
        <v>36.594229729729733</v>
      </c>
    </row>
    <row r="23" spans="1:12" x14ac:dyDescent="0.15">
      <c r="A23" s="1">
        <v>34</v>
      </c>
      <c r="B23" s="1">
        <v>905.5</v>
      </c>
      <c r="C23" s="1">
        <v>360.9</v>
      </c>
      <c r="D23" s="1">
        <v>22.6</v>
      </c>
      <c r="E23" s="1">
        <v>22.7</v>
      </c>
      <c r="F23" s="4">
        <v>-3.69</v>
      </c>
      <c r="G23" s="1">
        <v>82</v>
      </c>
      <c r="H23" s="4">
        <v>4.4900000000000002E-2</v>
      </c>
      <c r="I23" s="1">
        <v>302.39999999999998</v>
      </c>
      <c r="J23" s="4">
        <v>1.61E-2</v>
      </c>
      <c r="K23" s="4">
        <v>5.1700000000000001E-3</v>
      </c>
      <c r="L23" s="1">
        <f t="shared" si="0"/>
        <v>38.122527027027033</v>
      </c>
    </row>
    <row r="24" spans="1:12" x14ac:dyDescent="0.15">
      <c r="A24" s="1">
        <v>35</v>
      </c>
      <c r="B24" s="1">
        <v>939.3</v>
      </c>
      <c r="C24" s="1">
        <v>371.6</v>
      </c>
      <c r="D24" s="1">
        <v>22.6</v>
      </c>
      <c r="E24" s="1">
        <v>22.7</v>
      </c>
      <c r="F24" s="4">
        <v>-3.82</v>
      </c>
      <c r="G24" s="1">
        <v>82.1</v>
      </c>
      <c r="H24" s="4">
        <v>4.6600000000000003E-2</v>
      </c>
      <c r="I24" s="1">
        <v>313.8</v>
      </c>
      <c r="J24" s="4">
        <v>1.6799999999999999E-2</v>
      </c>
      <c r="K24" s="4">
        <v>5.3699999999999998E-3</v>
      </c>
      <c r="L24" s="1">
        <f t="shared" si="0"/>
        <v>39.565918918918925</v>
      </c>
    </row>
    <row r="25" spans="1:12" x14ac:dyDescent="0.15">
      <c r="A25" s="1">
        <v>36</v>
      </c>
      <c r="B25" s="1">
        <v>970.4</v>
      </c>
      <c r="C25" s="1">
        <v>382.9</v>
      </c>
      <c r="D25" s="1">
        <v>22.6</v>
      </c>
      <c r="E25" s="1">
        <v>22.7</v>
      </c>
      <c r="F25" s="4">
        <v>-3.95</v>
      </c>
      <c r="G25" s="1">
        <v>82.1</v>
      </c>
      <c r="H25" s="4">
        <v>4.82E-2</v>
      </c>
      <c r="I25" s="1">
        <v>324.3</v>
      </c>
      <c r="J25" s="4">
        <v>1.7399999999999999E-2</v>
      </c>
      <c r="K25" s="4">
        <v>5.5799999999999999E-3</v>
      </c>
      <c r="L25" s="1">
        <f t="shared" si="0"/>
        <v>40.924405405405409</v>
      </c>
    </row>
    <row r="26" spans="1:12" x14ac:dyDescent="0.15">
      <c r="A26" s="1">
        <v>37</v>
      </c>
      <c r="B26" s="1">
        <v>999</v>
      </c>
      <c r="C26" s="1">
        <v>395</v>
      </c>
      <c r="D26" s="1">
        <v>22.6</v>
      </c>
      <c r="E26" s="1">
        <v>22.7</v>
      </c>
      <c r="F26" s="4">
        <v>-4.07</v>
      </c>
      <c r="G26" s="1">
        <v>82.1</v>
      </c>
      <c r="H26" s="4">
        <v>4.9599999999999998E-2</v>
      </c>
      <c r="I26" s="1">
        <v>334.1</v>
      </c>
      <c r="J26" s="4">
        <v>1.7999999999999999E-2</v>
      </c>
      <c r="K26" s="4">
        <v>5.8100000000000001E-3</v>
      </c>
      <c r="L26" s="1">
        <f t="shared" si="0"/>
        <v>42.113081081081084</v>
      </c>
    </row>
    <row r="27" spans="1:12" x14ac:dyDescent="0.15">
      <c r="A27" s="1">
        <v>38</v>
      </c>
      <c r="B27" s="1">
        <v>1025</v>
      </c>
      <c r="C27" s="1">
        <v>407.5</v>
      </c>
      <c r="D27" s="1">
        <v>22.6</v>
      </c>
      <c r="E27" s="1">
        <v>22.7</v>
      </c>
      <c r="F27" s="4">
        <v>-4.18</v>
      </c>
      <c r="G27" s="1">
        <v>82.1</v>
      </c>
      <c r="H27" s="4">
        <v>5.0900000000000001E-2</v>
      </c>
      <c r="I27" s="1">
        <v>343</v>
      </c>
      <c r="J27" s="4">
        <v>1.8499999999999999E-2</v>
      </c>
      <c r="K27" s="4">
        <v>6.0499999999999998E-3</v>
      </c>
      <c r="L27" s="1">
        <f t="shared" si="0"/>
        <v>43.216851351351359</v>
      </c>
    </row>
    <row r="28" spans="1:12" x14ac:dyDescent="0.15">
      <c r="A28" s="1">
        <v>39</v>
      </c>
      <c r="B28" s="1">
        <v>1048.4000000000001</v>
      </c>
      <c r="C28" s="1">
        <v>420.4</v>
      </c>
      <c r="D28" s="1">
        <v>22.6</v>
      </c>
      <c r="E28" s="1">
        <v>22.8</v>
      </c>
      <c r="F28" s="4">
        <v>-4.28</v>
      </c>
      <c r="G28" s="1">
        <v>82.1</v>
      </c>
      <c r="H28" s="4">
        <v>5.21E-2</v>
      </c>
      <c r="I28" s="1">
        <v>351</v>
      </c>
      <c r="J28" s="4">
        <v>1.9E-2</v>
      </c>
      <c r="K28" s="4">
        <v>6.2899999999999996E-3</v>
      </c>
      <c r="L28" s="1">
        <f t="shared" si="0"/>
        <v>44.235716216216225</v>
      </c>
    </row>
    <row r="29" spans="1:12" x14ac:dyDescent="0.15">
      <c r="A29" s="1">
        <v>40</v>
      </c>
      <c r="B29" s="1">
        <v>1068.7</v>
      </c>
      <c r="C29" s="1">
        <v>433.3</v>
      </c>
      <c r="D29" s="1">
        <v>22.6</v>
      </c>
      <c r="E29" s="1">
        <v>22.8</v>
      </c>
      <c r="F29" s="4">
        <v>-4.3600000000000003</v>
      </c>
      <c r="G29" s="1">
        <v>82.1</v>
      </c>
      <c r="H29" s="4">
        <v>5.3100000000000001E-2</v>
      </c>
      <c r="I29" s="1">
        <v>358.2</v>
      </c>
      <c r="J29" s="4">
        <v>1.9400000000000001E-2</v>
      </c>
      <c r="K29" s="4">
        <v>6.5399999999999998E-3</v>
      </c>
      <c r="L29" s="1">
        <f t="shared" si="0"/>
        <v>45.084770270270276</v>
      </c>
    </row>
    <row r="30" spans="1:12" x14ac:dyDescent="0.15">
      <c r="A30" s="1">
        <v>41</v>
      </c>
      <c r="B30" s="1">
        <v>1086.2</v>
      </c>
      <c r="C30" s="1">
        <v>446.2</v>
      </c>
      <c r="D30" s="1">
        <v>22.5</v>
      </c>
      <c r="E30" s="1">
        <v>22.8</v>
      </c>
      <c r="F30" s="4">
        <v>-4.4400000000000004</v>
      </c>
      <c r="G30" s="1">
        <v>82.1</v>
      </c>
      <c r="H30" s="4">
        <v>5.4100000000000002E-2</v>
      </c>
      <c r="I30" s="1">
        <v>364.6</v>
      </c>
      <c r="J30" s="4">
        <v>1.9699999999999999E-2</v>
      </c>
      <c r="K30" s="4">
        <v>6.79E-3</v>
      </c>
      <c r="L30" s="1">
        <f t="shared" si="0"/>
        <v>45.933824324324334</v>
      </c>
    </row>
    <row r="31" spans="1:12" x14ac:dyDescent="0.15">
      <c r="A31" s="1">
        <v>42</v>
      </c>
      <c r="B31" s="1">
        <v>1101.3</v>
      </c>
      <c r="C31" s="1">
        <v>459.1</v>
      </c>
      <c r="D31" s="1">
        <v>22.5</v>
      </c>
      <c r="E31" s="1">
        <v>22.9</v>
      </c>
      <c r="F31" s="4">
        <v>-4.51</v>
      </c>
      <c r="G31" s="1">
        <v>82.1</v>
      </c>
      <c r="H31" s="4">
        <v>5.4899999999999997E-2</v>
      </c>
      <c r="I31" s="1">
        <v>370.2</v>
      </c>
      <c r="J31" s="4">
        <v>0.02</v>
      </c>
      <c r="K31" s="4">
        <v>7.0400000000000003E-3</v>
      </c>
      <c r="L31" s="1">
        <f t="shared" si="0"/>
        <v>46.613067567567576</v>
      </c>
    </row>
    <row r="32" spans="1:12" x14ac:dyDescent="0.15">
      <c r="A32" s="1">
        <v>43</v>
      </c>
      <c r="B32" s="1">
        <v>1114</v>
      </c>
      <c r="C32" s="1">
        <v>471.6</v>
      </c>
      <c r="D32" s="1">
        <v>22.5</v>
      </c>
      <c r="E32" s="1">
        <v>22.9</v>
      </c>
      <c r="F32" s="4">
        <v>-4.57</v>
      </c>
      <c r="G32" s="1">
        <v>82.1</v>
      </c>
      <c r="H32" s="4">
        <v>5.5599999999999997E-2</v>
      </c>
      <c r="I32" s="1">
        <v>375.2</v>
      </c>
      <c r="J32" s="4">
        <v>2.0299999999999999E-2</v>
      </c>
      <c r="K32" s="4">
        <v>7.2899999999999996E-3</v>
      </c>
      <c r="L32" s="1">
        <f t="shared" si="0"/>
        <v>47.20740540540541</v>
      </c>
    </row>
    <row r="33" spans="1:12" x14ac:dyDescent="0.15">
      <c r="A33" s="1">
        <v>44</v>
      </c>
      <c r="B33" s="1">
        <v>1124.5999999999999</v>
      </c>
      <c r="C33" s="1">
        <v>483.7</v>
      </c>
      <c r="D33" s="1">
        <v>22.5</v>
      </c>
      <c r="E33" s="1">
        <v>22.9</v>
      </c>
      <c r="F33" s="4">
        <v>-4.62</v>
      </c>
      <c r="G33" s="1">
        <v>82.1</v>
      </c>
      <c r="H33" s="4">
        <v>5.6300000000000003E-2</v>
      </c>
      <c r="I33" s="1">
        <v>379.6</v>
      </c>
      <c r="J33" s="4">
        <v>2.0500000000000001E-2</v>
      </c>
      <c r="K33" s="4">
        <v>7.5300000000000002E-3</v>
      </c>
      <c r="L33" s="1">
        <f t="shared" si="0"/>
        <v>47.801743243243251</v>
      </c>
    </row>
    <row r="34" spans="1:12" x14ac:dyDescent="0.15">
      <c r="A34" s="1">
        <v>45</v>
      </c>
      <c r="B34" s="1">
        <v>1133.5</v>
      </c>
      <c r="C34" s="1">
        <v>495.6</v>
      </c>
      <c r="D34" s="1">
        <v>22.5</v>
      </c>
      <c r="E34" s="1">
        <v>23</v>
      </c>
      <c r="F34" s="4">
        <v>-4.67</v>
      </c>
      <c r="G34" s="1">
        <v>82.1</v>
      </c>
      <c r="H34" s="4">
        <v>5.6800000000000003E-2</v>
      </c>
      <c r="I34" s="1">
        <v>383.3</v>
      </c>
      <c r="J34" s="4">
        <v>2.06E-2</v>
      </c>
      <c r="K34" s="4">
        <v>7.7600000000000004E-3</v>
      </c>
      <c r="L34" s="1">
        <f t="shared" si="0"/>
        <v>48.226270270270277</v>
      </c>
    </row>
    <row r="35" spans="1:12" x14ac:dyDescent="0.15">
      <c r="A35" s="1">
        <v>46</v>
      </c>
      <c r="B35" s="1">
        <v>1141</v>
      </c>
      <c r="C35" s="1">
        <v>506.8</v>
      </c>
      <c r="D35" s="1">
        <v>22.5</v>
      </c>
      <c r="E35" s="1">
        <v>23</v>
      </c>
      <c r="F35" s="4">
        <v>-4.71</v>
      </c>
      <c r="G35" s="1">
        <v>82.1</v>
      </c>
      <c r="H35" s="4">
        <v>5.7299999999999997E-2</v>
      </c>
      <c r="I35" s="1">
        <v>386.6</v>
      </c>
      <c r="J35" s="4">
        <v>2.0799999999999999E-2</v>
      </c>
      <c r="K35" s="4">
        <v>7.9900000000000006E-3</v>
      </c>
      <c r="L35" s="1">
        <f t="shared" si="0"/>
        <v>48.650797297297302</v>
      </c>
    </row>
    <row r="36" spans="1:12" x14ac:dyDescent="0.15">
      <c r="A36" s="1">
        <v>47</v>
      </c>
      <c r="B36" s="1">
        <v>1147.4000000000001</v>
      </c>
      <c r="C36" s="1">
        <v>517.5</v>
      </c>
      <c r="D36" s="1">
        <v>22.5</v>
      </c>
      <c r="E36" s="1">
        <v>23.1</v>
      </c>
      <c r="F36" s="4">
        <v>-4.74</v>
      </c>
      <c r="G36" s="1">
        <v>82.1</v>
      </c>
      <c r="H36" s="4">
        <v>5.7700000000000001E-2</v>
      </c>
      <c r="I36" s="1">
        <v>389.4</v>
      </c>
      <c r="J36" s="4">
        <v>2.0899999999999998E-2</v>
      </c>
      <c r="K36" s="4">
        <v>8.2000000000000007E-3</v>
      </c>
      <c r="L36" s="1">
        <f t="shared" si="0"/>
        <v>48.990418918918927</v>
      </c>
    </row>
    <row r="37" spans="1:12" x14ac:dyDescent="0.15">
      <c r="A37" s="1">
        <v>48</v>
      </c>
      <c r="B37" s="1">
        <v>1152.9000000000001</v>
      </c>
      <c r="C37" s="1">
        <v>527.6</v>
      </c>
      <c r="D37" s="1">
        <v>22.5</v>
      </c>
      <c r="E37" s="1">
        <v>23.1</v>
      </c>
      <c r="F37" s="4">
        <v>-4.7699999999999996</v>
      </c>
      <c r="G37" s="1">
        <v>82.1</v>
      </c>
      <c r="H37" s="4">
        <v>5.8099999999999999E-2</v>
      </c>
      <c r="I37" s="1">
        <v>391.9</v>
      </c>
      <c r="J37" s="4">
        <v>2.1000000000000001E-2</v>
      </c>
      <c r="K37" s="4">
        <v>8.3999999999999995E-3</v>
      </c>
      <c r="L37" s="1">
        <f t="shared" si="0"/>
        <v>49.330040540540551</v>
      </c>
    </row>
    <row r="38" spans="1:12" x14ac:dyDescent="0.15">
      <c r="A38" s="1">
        <v>49</v>
      </c>
      <c r="B38" s="1">
        <v>1157.7</v>
      </c>
      <c r="C38" s="1">
        <v>537.29999999999995</v>
      </c>
      <c r="D38" s="1">
        <v>22.5</v>
      </c>
      <c r="E38" s="1">
        <v>23.1</v>
      </c>
      <c r="F38" s="4">
        <v>-4.8</v>
      </c>
      <c r="G38" s="1">
        <v>82.2</v>
      </c>
      <c r="H38" s="4">
        <v>5.8400000000000001E-2</v>
      </c>
      <c r="I38" s="1">
        <v>394</v>
      </c>
      <c r="J38" s="4">
        <v>2.1100000000000001E-2</v>
      </c>
      <c r="K38" s="4">
        <v>8.6E-3</v>
      </c>
      <c r="L38" s="1">
        <f t="shared" si="0"/>
        <v>49.584756756756768</v>
      </c>
    </row>
    <row r="39" spans="1:12" x14ac:dyDescent="0.15">
      <c r="A39" s="1">
        <v>50</v>
      </c>
      <c r="B39" s="1">
        <v>1161.7</v>
      </c>
      <c r="C39" s="1">
        <v>546.4</v>
      </c>
      <c r="D39" s="1">
        <v>22.5</v>
      </c>
      <c r="E39" s="1">
        <v>23.2</v>
      </c>
      <c r="F39" s="4">
        <v>-4.82</v>
      </c>
      <c r="G39" s="1">
        <v>82.2</v>
      </c>
      <c r="H39" s="4">
        <v>5.8599999999999999E-2</v>
      </c>
      <c r="I39" s="1">
        <v>395.8</v>
      </c>
      <c r="J39" s="4">
        <v>2.12E-2</v>
      </c>
      <c r="K39" s="4">
        <v>8.7799999999999996E-3</v>
      </c>
      <c r="L39" s="1">
        <f t="shared" si="0"/>
        <v>49.754567567567577</v>
      </c>
    </row>
    <row r="40" spans="1:12" x14ac:dyDescent="0.15">
      <c r="A40" s="1">
        <v>51</v>
      </c>
      <c r="B40" s="1">
        <v>1165.0999999999999</v>
      </c>
      <c r="C40" s="1">
        <v>555</v>
      </c>
      <c r="D40" s="1">
        <v>22.5</v>
      </c>
      <c r="E40" s="1">
        <v>23.3</v>
      </c>
      <c r="F40" s="4">
        <v>-4.84</v>
      </c>
      <c r="G40" s="1">
        <v>82.2</v>
      </c>
      <c r="H40" s="4">
        <v>5.8900000000000001E-2</v>
      </c>
      <c r="I40" s="1">
        <v>397.4</v>
      </c>
      <c r="J40" s="4">
        <v>2.12E-2</v>
      </c>
      <c r="K40" s="4">
        <v>8.9499999999999996E-3</v>
      </c>
      <c r="L40" s="1">
        <f t="shared" si="0"/>
        <v>50.009283783783793</v>
      </c>
    </row>
    <row r="41" spans="1:12" x14ac:dyDescent="0.15">
      <c r="A41" s="1">
        <v>52</v>
      </c>
      <c r="B41" s="1">
        <v>1168.2</v>
      </c>
      <c r="C41" s="1">
        <v>563.20000000000005</v>
      </c>
      <c r="D41" s="1">
        <v>22.5</v>
      </c>
      <c r="E41" s="1">
        <v>23.3</v>
      </c>
      <c r="F41" s="4">
        <v>-4.8499999999999996</v>
      </c>
      <c r="G41" s="1">
        <v>82.2</v>
      </c>
      <c r="H41" s="4">
        <v>5.91E-2</v>
      </c>
      <c r="I41" s="1">
        <v>398.7</v>
      </c>
      <c r="J41" s="4">
        <v>2.1299999999999999E-2</v>
      </c>
      <c r="K41" s="4">
        <v>9.1199999999999996E-3</v>
      </c>
      <c r="L41" s="1">
        <f t="shared" si="0"/>
        <v>50.179094594594602</v>
      </c>
    </row>
    <row r="42" spans="1:12" x14ac:dyDescent="0.15">
      <c r="A42" s="1">
        <v>53</v>
      </c>
      <c r="B42" s="1">
        <v>1171.0999999999999</v>
      </c>
      <c r="C42" s="1">
        <v>570.79999999999995</v>
      </c>
      <c r="D42" s="1">
        <v>22.5</v>
      </c>
      <c r="E42" s="1">
        <v>23.4</v>
      </c>
      <c r="F42" s="4">
        <v>-4.87</v>
      </c>
      <c r="G42" s="1">
        <v>82.2</v>
      </c>
      <c r="H42" s="4">
        <v>5.9200000000000003E-2</v>
      </c>
      <c r="I42" s="1">
        <v>399.9</v>
      </c>
      <c r="J42" s="4">
        <v>2.1399999999999999E-2</v>
      </c>
      <c r="K42" s="4">
        <v>9.2700000000000005E-3</v>
      </c>
      <c r="L42" s="1">
        <f t="shared" si="0"/>
        <v>50.26400000000001</v>
      </c>
    </row>
    <row r="43" spans="1:12" x14ac:dyDescent="0.15">
      <c r="A43" s="1">
        <v>54</v>
      </c>
      <c r="B43" s="1">
        <v>1173.8</v>
      </c>
      <c r="C43" s="1">
        <v>578</v>
      </c>
      <c r="D43" s="1">
        <v>22.5</v>
      </c>
      <c r="E43" s="1">
        <v>23.4</v>
      </c>
      <c r="F43" s="4">
        <v>-4.88</v>
      </c>
      <c r="G43" s="1">
        <v>82.2</v>
      </c>
      <c r="H43" s="4">
        <v>5.9400000000000001E-2</v>
      </c>
      <c r="I43" s="1">
        <v>400.9</v>
      </c>
      <c r="J43" s="4">
        <v>2.1399999999999999E-2</v>
      </c>
      <c r="K43" s="4">
        <v>9.41E-3</v>
      </c>
      <c r="L43" s="1">
        <f t="shared" si="0"/>
        <v>50.433810810810819</v>
      </c>
    </row>
    <row r="44" spans="1:12" x14ac:dyDescent="0.15">
      <c r="A44" s="1">
        <v>55</v>
      </c>
      <c r="B44" s="1">
        <v>1176.5</v>
      </c>
      <c r="C44" s="1">
        <v>584.79999999999995</v>
      </c>
      <c r="D44" s="1">
        <v>22.5</v>
      </c>
      <c r="E44" s="1">
        <v>23.5</v>
      </c>
      <c r="F44" s="4">
        <v>-4.8899999999999997</v>
      </c>
      <c r="G44" s="1">
        <v>82.2</v>
      </c>
      <c r="H44" s="4">
        <v>5.9499999999999997E-2</v>
      </c>
      <c r="I44" s="1">
        <v>401.8</v>
      </c>
      <c r="J44" s="4">
        <v>2.1499999999999998E-2</v>
      </c>
      <c r="K44" s="4">
        <v>9.5499999999999995E-3</v>
      </c>
      <c r="L44" s="1">
        <f t="shared" si="0"/>
        <v>50.518716216216227</v>
      </c>
    </row>
    <row r="45" spans="1:12" x14ac:dyDescent="0.15">
      <c r="A45" s="1">
        <v>56</v>
      </c>
      <c r="B45" s="1">
        <v>1179.2</v>
      </c>
      <c r="C45" s="1">
        <v>591.4</v>
      </c>
      <c r="D45" s="1">
        <v>22.5</v>
      </c>
      <c r="E45" s="1">
        <v>23.5</v>
      </c>
      <c r="F45" s="4">
        <v>-4.9000000000000004</v>
      </c>
      <c r="G45" s="1">
        <v>82.2</v>
      </c>
      <c r="H45" s="4">
        <v>5.96E-2</v>
      </c>
      <c r="I45" s="1">
        <v>402.5</v>
      </c>
      <c r="J45" s="4">
        <v>2.1499999999999998E-2</v>
      </c>
      <c r="K45" s="4">
        <v>9.6900000000000007E-3</v>
      </c>
      <c r="L45" s="1">
        <f t="shared" si="0"/>
        <v>50.603621621621627</v>
      </c>
    </row>
    <row r="46" spans="1:12" x14ac:dyDescent="0.15">
      <c r="A46" s="1">
        <v>57</v>
      </c>
      <c r="B46" s="1">
        <v>1181.9000000000001</v>
      </c>
      <c r="C46" s="1">
        <v>597.6</v>
      </c>
      <c r="D46" s="1">
        <v>22.5</v>
      </c>
      <c r="E46" s="1">
        <v>23.6</v>
      </c>
      <c r="F46" s="4">
        <v>-4.91</v>
      </c>
      <c r="G46" s="1">
        <v>82.2</v>
      </c>
      <c r="H46" s="4">
        <v>5.9700000000000003E-2</v>
      </c>
      <c r="I46" s="1">
        <v>403.2</v>
      </c>
      <c r="J46" s="4">
        <v>2.1600000000000001E-2</v>
      </c>
      <c r="K46" s="4">
        <v>9.8099999999999993E-3</v>
      </c>
      <c r="L46" s="1">
        <f t="shared" si="0"/>
        <v>50.688527027027035</v>
      </c>
    </row>
    <row r="47" spans="1:12" x14ac:dyDescent="0.15">
      <c r="A47" s="1">
        <v>58</v>
      </c>
      <c r="B47" s="1">
        <v>1184.7</v>
      </c>
      <c r="C47" s="1">
        <v>603.5</v>
      </c>
      <c r="D47" s="1">
        <v>22.5</v>
      </c>
      <c r="E47" s="1">
        <v>23.7</v>
      </c>
      <c r="F47" s="4">
        <v>-4.91</v>
      </c>
      <c r="G47" s="1">
        <v>82.2</v>
      </c>
      <c r="H47" s="4">
        <v>5.9799999999999999E-2</v>
      </c>
      <c r="I47" s="1">
        <v>403.7</v>
      </c>
      <c r="J47" s="4">
        <v>2.1600000000000001E-2</v>
      </c>
      <c r="K47" s="4">
        <v>9.9299999999999996E-3</v>
      </c>
      <c r="L47" s="1">
        <f t="shared" si="0"/>
        <v>50.773432432432443</v>
      </c>
    </row>
    <row r="48" spans="1:12" x14ac:dyDescent="0.15">
      <c r="A48" s="1">
        <v>59</v>
      </c>
      <c r="B48" s="1">
        <v>1187.3</v>
      </c>
      <c r="C48" s="1">
        <v>609.1</v>
      </c>
      <c r="D48" s="1">
        <v>22.5</v>
      </c>
      <c r="E48" s="1">
        <v>23.7</v>
      </c>
      <c r="F48" s="4">
        <v>-4.92</v>
      </c>
      <c r="G48" s="1">
        <v>82.2</v>
      </c>
      <c r="H48" s="4">
        <v>5.9900000000000002E-2</v>
      </c>
      <c r="I48" s="1">
        <v>404.2</v>
      </c>
      <c r="J48" s="4">
        <v>2.1700000000000001E-2</v>
      </c>
      <c r="K48" s="4">
        <v>0.01</v>
      </c>
      <c r="L48" s="1">
        <f t="shared" si="0"/>
        <v>50.858337837837851</v>
      </c>
    </row>
    <row r="49" spans="1:12" x14ac:dyDescent="0.15">
      <c r="A49" s="1">
        <v>60</v>
      </c>
      <c r="B49" s="1">
        <v>1190</v>
      </c>
      <c r="C49" s="1">
        <v>614.5</v>
      </c>
      <c r="D49" s="1">
        <v>22.5</v>
      </c>
      <c r="E49" s="1">
        <v>23.8</v>
      </c>
      <c r="F49" s="4">
        <v>-4.92</v>
      </c>
      <c r="G49" s="1">
        <v>82.2</v>
      </c>
      <c r="H49" s="4">
        <v>5.9900000000000002E-2</v>
      </c>
      <c r="I49" s="1">
        <v>404.6</v>
      </c>
      <c r="J49" s="4">
        <v>2.1700000000000001E-2</v>
      </c>
      <c r="K49" s="4">
        <v>1.0200000000000001E-2</v>
      </c>
      <c r="L49" s="1">
        <f t="shared" si="0"/>
        <v>50.858337837837851</v>
      </c>
    </row>
    <row r="50" spans="1:12" x14ac:dyDescent="0.15">
      <c r="A50" s="1">
        <v>61</v>
      </c>
      <c r="B50" s="1">
        <v>1193.2</v>
      </c>
      <c r="C50" s="1">
        <v>619.6</v>
      </c>
      <c r="D50" s="1">
        <v>22.5</v>
      </c>
      <c r="E50" s="1">
        <v>23.9</v>
      </c>
      <c r="F50" s="4">
        <v>-4.93</v>
      </c>
      <c r="G50" s="1">
        <v>82.2</v>
      </c>
      <c r="H50" s="4">
        <v>0.06</v>
      </c>
      <c r="I50" s="1">
        <v>405</v>
      </c>
      <c r="J50" s="4">
        <v>2.18E-2</v>
      </c>
      <c r="K50" s="4">
        <v>1.03E-2</v>
      </c>
      <c r="L50" s="1">
        <f t="shared" si="0"/>
        <v>50.943243243243252</v>
      </c>
    </row>
    <row r="51" spans="1:12" x14ac:dyDescent="0.15">
      <c r="A51" s="1">
        <v>62</v>
      </c>
      <c r="B51" s="1">
        <v>1196.5999999999999</v>
      </c>
      <c r="C51" s="1">
        <v>624.5</v>
      </c>
      <c r="D51" s="1">
        <v>22.6</v>
      </c>
      <c r="E51" s="1">
        <v>23.9</v>
      </c>
      <c r="F51" s="4">
        <v>-4.93</v>
      </c>
      <c r="G51" s="1">
        <v>82.2</v>
      </c>
      <c r="H51" s="4">
        <v>0.06</v>
      </c>
      <c r="I51" s="1">
        <v>405.4</v>
      </c>
      <c r="J51" s="4">
        <v>2.1899999999999999E-2</v>
      </c>
      <c r="K51" s="4">
        <v>1.04E-2</v>
      </c>
      <c r="L51" s="1">
        <f t="shared" si="0"/>
        <v>50.943243243243252</v>
      </c>
    </row>
    <row r="52" spans="1:12" x14ac:dyDescent="0.15">
      <c r="A52" s="1">
        <v>63</v>
      </c>
      <c r="B52" s="1">
        <v>1201.0999999999999</v>
      </c>
      <c r="C52" s="1">
        <v>629.29999999999995</v>
      </c>
      <c r="D52" s="1">
        <v>22.6</v>
      </c>
      <c r="E52" s="1">
        <v>24</v>
      </c>
      <c r="F52" s="4">
        <v>-4.9400000000000004</v>
      </c>
      <c r="G52" s="1">
        <v>82.2</v>
      </c>
      <c r="H52" s="4">
        <v>6.0100000000000001E-2</v>
      </c>
      <c r="I52" s="1">
        <v>405.7</v>
      </c>
      <c r="J52" s="4">
        <v>2.1899999999999999E-2</v>
      </c>
      <c r="K52" s="4">
        <v>1.0500000000000001E-2</v>
      </c>
      <c r="L52" s="1">
        <f t="shared" si="0"/>
        <v>51.028148648648653</v>
      </c>
    </row>
    <row r="53" spans="1:12" x14ac:dyDescent="0.15">
      <c r="A53" s="1">
        <v>64</v>
      </c>
      <c r="B53" s="1">
        <v>1206.8</v>
      </c>
      <c r="C53" s="1">
        <v>633.9</v>
      </c>
      <c r="D53" s="1">
        <v>22.6</v>
      </c>
      <c r="E53" s="1">
        <v>24.1</v>
      </c>
      <c r="F53" s="4">
        <v>-4.9400000000000004</v>
      </c>
      <c r="G53" s="1">
        <v>82.2</v>
      </c>
      <c r="H53" s="4">
        <v>6.0100000000000001E-2</v>
      </c>
      <c r="I53" s="1">
        <v>406</v>
      </c>
      <c r="J53" s="4">
        <v>2.1999999999999999E-2</v>
      </c>
      <c r="K53" s="4">
        <v>1.0500000000000001E-2</v>
      </c>
      <c r="L53" s="1">
        <f t="shared" si="0"/>
        <v>51.028148648648653</v>
      </c>
    </row>
    <row r="54" spans="1:12" x14ac:dyDescent="0.15">
      <c r="A54" s="1">
        <v>65</v>
      </c>
      <c r="B54" s="1">
        <v>1213.2</v>
      </c>
      <c r="C54" s="1">
        <v>638.5</v>
      </c>
      <c r="D54" s="1">
        <v>22.5</v>
      </c>
      <c r="E54" s="1">
        <v>24.1</v>
      </c>
      <c r="F54" s="4">
        <v>-4.9400000000000004</v>
      </c>
      <c r="G54" s="1">
        <v>82.2</v>
      </c>
      <c r="H54" s="4">
        <v>6.0199999999999997E-2</v>
      </c>
      <c r="I54" s="1">
        <v>406.2</v>
      </c>
      <c r="J54" s="4">
        <v>2.2200000000000001E-2</v>
      </c>
      <c r="K54" s="4">
        <v>1.06E-2</v>
      </c>
      <c r="L54" s="1">
        <f t="shared" si="0"/>
        <v>51.113054054054061</v>
      </c>
    </row>
    <row r="55" spans="1:12" x14ac:dyDescent="0.15">
      <c r="A55" s="1">
        <v>66</v>
      </c>
      <c r="B55" s="1">
        <v>1221.5</v>
      </c>
      <c r="C55" s="1">
        <v>642.9</v>
      </c>
      <c r="D55" s="1">
        <v>22.4</v>
      </c>
      <c r="E55" s="1">
        <v>24.2</v>
      </c>
      <c r="F55" s="4">
        <v>-4.95</v>
      </c>
      <c r="G55" s="1">
        <v>82.2</v>
      </c>
      <c r="H55" s="4">
        <v>6.0199999999999997E-2</v>
      </c>
      <c r="I55" s="1">
        <v>406.4</v>
      </c>
      <c r="J55" s="4">
        <v>2.23E-2</v>
      </c>
      <c r="K55" s="4">
        <v>1.0699999999999999E-2</v>
      </c>
      <c r="L55" s="1">
        <f t="shared" si="0"/>
        <v>51.113054054054061</v>
      </c>
    </row>
    <row r="56" spans="1:12" x14ac:dyDescent="0.15">
      <c r="A56" s="1">
        <v>67</v>
      </c>
      <c r="B56" s="1">
        <v>1231.3</v>
      </c>
      <c r="C56" s="1">
        <v>647.29999999999995</v>
      </c>
      <c r="D56" s="1">
        <v>22.3</v>
      </c>
      <c r="E56" s="1">
        <v>24.3</v>
      </c>
      <c r="F56" s="4">
        <v>-4.95</v>
      </c>
      <c r="G56" s="1">
        <v>82.2</v>
      </c>
      <c r="H56" s="4">
        <v>6.0199999999999997E-2</v>
      </c>
      <c r="I56" s="1">
        <v>406.6</v>
      </c>
      <c r="J56" s="4">
        <v>2.2499999999999999E-2</v>
      </c>
      <c r="K56" s="4">
        <v>1.0800000000000001E-2</v>
      </c>
      <c r="L56" s="1">
        <f t="shared" si="0"/>
        <v>51.113054054054061</v>
      </c>
    </row>
    <row r="57" spans="1:12" x14ac:dyDescent="0.15">
      <c r="A57" s="1">
        <v>68</v>
      </c>
      <c r="B57" s="1">
        <v>1241</v>
      </c>
      <c r="C57" s="1">
        <v>651.29999999999995</v>
      </c>
      <c r="D57" s="1">
        <v>22.3</v>
      </c>
      <c r="E57" s="1">
        <v>24.3</v>
      </c>
      <c r="F57" s="4">
        <v>-4.95</v>
      </c>
      <c r="G57" s="1">
        <v>82.2</v>
      </c>
      <c r="H57" s="4">
        <v>6.0299999999999999E-2</v>
      </c>
      <c r="I57" s="1">
        <v>406.8</v>
      </c>
      <c r="J57" s="4">
        <v>2.2700000000000001E-2</v>
      </c>
      <c r="K57" s="4">
        <v>1.09E-2</v>
      </c>
      <c r="L57" s="1">
        <f t="shared" si="0"/>
        <v>51.197959459459469</v>
      </c>
    </row>
    <row r="58" spans="1:12" x14ac:dyDescent="0.15">
      <c r="A58" s="1">
        <v>69</v>
      </c>
      <c r="B58" s="1">
        <v>1252.3</v>
      </c>
      <c r="C58" s="1">
        <v>655.29999999999995</v>
      </c>
      <c r="D58" s="1">
        <v>22.4</v>
      </c>
      <c r="E58" s="1">
        <v>24.4</v>
      </c>
      <c r="F58" s="4">
        <v>-4.95</v>
      </c>
      <c r="G58" s="1">
        <v>82.2</v>
      </c>
      <c r="H58" s="4">
        <v>6.0299999999999999E-2</v>
      </c>
      <c r="I58" s="1">
        <v>407</v>
      </c>
      <c r="J58" s="4">
        <v>2.29E-2</v>
      </c>
      <c r="K58" s="4">
        <v>1.0999999999999999E-2</v>
      </c>
      <c r="L58" s="1">
        <f t="shared" si="0"/>
        <v>51.197959459459469</v>
      </c>
    </row>
    <row r="59" spans="1:12" x14ac:dyDescent="0.15">
      <c r="A59" s="1">
        <v>70</v>
      </c>
      <c r="B59" s="1">
        <v>1265.5</v>
      </c>
      <c r="C59" s="1">
        <v>659.2</v>
      </c>
      <c r="D59" s="1">
        <v>22.4</v>
      </c>
      <c r="E59" s="1">
        <v>24.5</v>
      </c>
      <c r="F59" s="4">
        <v>-4.95</v>
      </c>
      <c r="G59" s="1">
        <v>82.2</v>
      </c>
      <c r="H59" s="4">
        <v>6.0299999999999999E-2</v>
      </c>
      <c r="I59" s="1">
        <v>407.2</v>
      </c>
      <c r="J59" s="4">
        <v>2.3199999999999998E-2</v>
      </c>
      <c r="K59" s="4">
        <v>1.11E-2</v>
      </c>
      <c r="L59" s="1">
        <f t="shared" si="0"/>
        <v>51.197959459459469</v>
      </c>
    </row>
    <row r="60" spans="1:12" x14ac:dyDescent="0.15">
      <c r="A60" s="1">
        <v>71</v>
      </c>
      <c r="B60" s="1">
        <v>1386.3</v>
      </c>
      <c r="C60" s="1">
        <v>663</v>
      </c>
      <c r="D60" s="1">
        <v>22.5</v>
      </c>
      <c r="E60" s="1">
        <v>24.6</v>
      </c>
      <c r="F60" s="4">
        <v>-4.96</v>
      </c>
      <c r="G60" s="1">
        <v>82.2</v>
      </c>
      <c r="H60" s="4">
        <v>6.0299999999999999E-2</v>
      </c>
      <c r="I60" s="1">
        <v>407.3</v>
      </c>
      <c r="J60" s="4">
        <v>2.5399999999999999E-2</v>
      </c>
      <c r="K60" s="4">
        <v>1.11E-2</v>
      </c>
      <c r="L60" s="1">
        <f t="shared" si="0"/>
        <v>51.197959459459469</v>
      </c>
    </row>
    <row r="61" spans="1:12" x14ac:dyDescent="0.15">
      <c r="A61" s="1">
        <v>72</v>
      </c>
      <c r="B61" s="1">
        <v>1347.8</v>
      </c>
      <c r="C61" s="1">
        <v>666.8</v>
      </c>
      <c r="D61" s="1">
        <v>22.5</v>
      </c>
      <c r="E61" s="1">
        <v>24.6</v>
      </c>
      <c r="F61" s="4">
        <v>-4.96</v>
      </c>
      <c r="G61" s="1">
        <v>82.2</v>
      </c>
      <c r="H61" s="4">
        <v>6.0299999999999999E-2</v>
      </c>
      <c r="I61" s="1">
        <v>407.4</v>
      </c>
      <c r="J61" s="4">
        <v>2.47E-2</v>
      </c>
      <c r="K61" s="4">
        <v>1.12E-2</v>
      </c>
      <c r="L61" s="1">
        <f t="shared" si="0"/>
        <v>51.197959459459469</v>
      </c>
    </row>
    <row r="62" spans="1:12" x14ac:dyDescent="0.15">
      <c r="A62" s="1">
        <v>73</v>
      </c>
      <c r="B62" s="1">
        <v>1328.2</v>
      </c>
      <c r="C62" s="1">
        <v>670.5</v>
      </c>
      <c r="D62" s="1">
        <v>22.5</v>
      </c>
      <c r="E62" s="1">
        <v>24.7</v>
      </c>
      <c r="F62" s="4">
        <v>-4.96</v>
      </c>
      <c r="G62" s="1">
        <v>82.2</v>
      </c>
      <c r="H62" s="4">
        <v>6.0400000000000002E-2</v>
      </c>
      <c r="I62" s="1">
        <v>407.6</v>
      </c>
      <c r="J62" s="4">
        <v>2.4299999999999999E-2</v>
      </c>
      <c r="K62" s="4">
        <v>1.1299999999999999E-2</v>
      </c>
      <c r="L62" s="1">
        <f t="shared" si="0"/>
        <v>51.282864864864877</v>
      </c>
    </row>
    <row r="63" spans="1:12" x14ac:dyDescent="0.15">
      <c r="A63" s="1">
        <v>74</v>
      </c>
      <c r="B63" s="1">
        <v>1316.6</v>
      </c>
      <c r="C63" s="1">
        <v>674.2</v>
      </c>
      <c r="D63" s="1">
        <v>22.5</v>
      </c>
      <c r="E63" s="1">
        <v>24.8</v>
      </c>
      <c r="F63" s="4">
        <v>-4.96</v>
      </c>
      <c r="G63" s="1">
        <v>82.2</v>
      </c>
      <c r="H63" s="4">
        <v>6.0400000000000002E-2</v>
      </c>
      <c r="I63" s="1">
        <v>407.7</v>
      </c>
      <c r="J63" s="4">
        <v>2.41E-2</v>
      </c>
      <c r="K63" s="4">
        <v>1.14E-2</v>
      </c>
      <c r="L63" s="1">
        <f t="shared" si="0"/>
        <v>51.282864864864877</v>
      </c>
    </row>
    <row r="64" spans="1:12" x14ac:dyDescent="0.15">
      <c r="A64" s="1">
        <v>75</v>
      </c>
      <c r="B64" s="1">
        <v>1311.4</v>
      </c>
      <c r="C64" s="1">
        <v>677.8</v>
      </c>
      <c r="D64" s="1">
        <v>22.5</v>
      </c>
      <c r="E64" s="1">
        <v>24.8</v>
      </c>
      <c r="F64" s="4">
        <v>-4.96</v>
      </c>
      <c r="G64" s="1">
        <v>82.2</v>
      </c>
      <c r="H64" s="4">
        <v>6.0400000000000002E-2</v>
      </c>
      <c r="I64" s="1">
        <v>407.8</v>
      </c>
      <c r="J64" s="4">
        <v>2.4E-2</v>
      </c>
      <c r="K64" s="4">
        <v>1.14E-2</v>
      </c>
      <c r="L64" s="1">
        <f t="shared" si="0"/>
        <v>51.282864864864877</v>
      </c>
    </row>
    <row r="65" spans="1:12" x14ac:dyDescent="0.15">
      <c r="A65" s="1">
        <v>76</v>
      </c>
      <c r="B65" s="1">
        <v>1304.8</v>
      </c>
      <c r="C65" s="1">
        <v>681.4</v>
      </c>
      <c r="D65" s="1">
        <v>22.5</v>
      </c>
      <c r="E65" s="1">
        <v>24.9</v>
      </c>
      <c r="F65" s="4">
        <v>-4.96</v>
      </c>
      <c r="G65" s="1">
        <v>82.2</v>
      </c>
      <c r="H65" s="4">
        <v>6.0400000000000002E-2</v>
      </c>
      <c r="I65" s="1">
        <v>407.9</v>
      </c>
      <c r="J65" s="4">
        <v>2.3900000000000001E-2</v>
      </c>
      <c r="K65" s="4">
        <v>1.15E-2</v>
      </c>
      <c r="L65" s="1">
        <f t="shared" si="0"/>
        <v>51.282864864864877</v>
      </c>
    </row>
    <row r="66" spans="1:12" x14ac:dyDescent="0.15">
      <c r="A66" s="1">
        <v>77</v>
      </c>
      <c r="B66" s="1">
        <v>1299.4000000000001</v>
      </c>
      <c r="C66" s="1">
        <v>684.9</v>
      </c>
      <c r="D66" s="1">
        <v>22.5</v>
      </c>
      <c r="E66" s="1">
        <v>25</v>
      </c>
      <c r="F66" s="4">
        <v>-4.97</v>
      </c>
      <c r="G66" s="1">
        <v>82.2</v>
      </c>
      <c r="H66" s="4">
        <v>6.0400000000000002E-2</v>
      </c>
      <c r="I66" s="1">
        <v>408</v>
      </c>
      <c r="J66" s="4">
        <v>2.3800000000000002E-2</v>
      </c>
      <c r="K66" s="4">
        <v>1.1599999999999999E-2</v>
      </c>
      <c r="L66" s="1">
        <f t="shared" si="0"/>
        <v>51.282864864864877</v>
      </c>
    </row>
    <row r="67" spans="1:12" x14ac:dyDescent="0.15">
      <c r="A67" s="1">
        <v>78</v>
      </c>
      <c r="B67" s="1">
        <v>1294.2</v>
      </c>
      <c r="C67" s="1">
        <v>688.3</v>
      </c>
      <c r="D67" s="1">
        <v>22.5</v>
      </c>
      <c r="E67" s="1">
        <v>25.1</v>
      </c>
      <c r="F67" s="4">
        <v>-4.97</v>
      </c>
      <c r="G67" s="1">
        <v>82.2</v>
      </c>
      <c r="H67" s="4">
        <v>6.0400000000000002E-2</v>
      </c>
      <c r="I67" s="1">
        <v>408.2</v>
      </c>
      <c r="J67" s="4">
        <v>2.3699999999999999E-2</v>
      </c>
      <c r="K67" s="4">
        <v>1.17E-2</v>
      </c>
      <c r="L67" s="1">
        <f t="shared" si="0"/>
        <v>51.282864864864877</v>
      </c>
    </row>
    <row r="68" spans="1:12" x14ac:dyDescent="0.15">
      <c r="A68" s="1">
        <v>79</v>
      </c>
      <c r="B68" s="1">
        <v>1289.0999999999999</v>
      </c>
      <c r="C68" s="1">
        <v>691.7</v>
      </c>
      <c r="D68" s="1">
        <v>22.5</v>
      </c>
      <c r="E68" s="1">
        <v>25.1</v>
      </c>
      <c r="F68" s="4">
        <v>-4.97</v>
      </c>
      <c r="G68" s="1">
        <v>82.2</v>
      </c>
      <c r="H68" s="4">
        <v>6.0499999999999998E-2</v>
      </c>
      <c r="I68" s="1">
        <v>408.2</v>
      </c>
      <c r="J68" s="4">
        <v>2.3599999999999999E-2</v>
      </c>
      <c r="K68" s="4">
        <v>1.17E-2</v>
      </c>
      <c r="L68" s="1">
        <f t="shared" si="0"/>
        <v>51.367770270270277</v>
      </c>
    </row>
    <row r="69" spans="1:12" x14ac:dyDescent="0.15">
      <c r="A69" s="1">
        <v>80</v>
      </c>
      <c r="B69" s="1">
        <v>1286.2</v>
      </c>
      <c r="C69" s="1">
        <v>695</v>
      </c>
      <c r="D69" s="1">
        <v>22.5</v>
      </c>
      <c r="E69" s="1">
        <v>25.2</v>
      </c>
      <c r="F69" s="4">
        <v>-4.97</v>
      </c>
      <c r="G69" s="1">
        <v>82.2</v>
      </c>
      <c r="H69" s="4">
        <v>6.0499999999999998E-2</v>
      </c>
      <c r="I69" s="1">
        <v>408.4</v>
      </c>
      <c r="J69" s="4">
        <v>2.3599999999999999E-2</v>
      </c>
      <c r="K69" s="4">
        <v>1.18E-2</v>
      </c>
      <c r="L69" s="1">
        <f t="shared" ref="L69:L93" si="1">H69*1000000*(3.1415*0.1*0.1)/37</f>
        <v>51.367770270270277</v>
      </c>
    </row>
    <row r="70" spans="1:12" x14ac:dyDescent="0.15">
      <c r="A70" s="1">
        <v>81</v>
      </c>
      <c r="B70" s="1">
        <v>1281.4000000000001</v>
      </c>
      <c r="C70" s="1">
        <v>698.3</v>
      </c>
      <c r="D70" s="1">
        <v>22.5</v>
      </c>
      <c r="E70" s="1">
        <v>25.3</v>
      </c>
      <c r="F70" s="4">
        <v>-4.97</v>
      </c>
      <c r="G70" s="1">
        <v>82.2</v>
      </c>
      <c r="H70" s="4">
        <v>6.0499999999999998E-2</v>
      </c>
      <c r="I70" s="1">
        <v>408.4</v>
      </c>
      <c r="J70" s="4">
        <v>2.35E-2</v>
      </c>
      <c r="K70" s="4">
        <v>1.1900000000000001E-2</v>
      </c>
      <c r="L70" s="1">
        <f t="shared" si="1"/>
        <v>51.367770270270277</v>
      </c>
    </row>
    <row r="71" spans="1:12" x14ac:dyDescent="0.15">
      <c r="A71" s="1">
        <v>82</v>
      </c>
      <c r="B71" s="1">
        <v>1279.4000000000001</v>
      </c>
      <c r="C71" s="1">
        <v>701.7</v>
      </c>
      <c r="D71" s="1">
        <v>22.5</v>
      </c>
      <c r="E71" s="1">
        <v>25.3</v>
      </c>
      <c r="F71" s="4">
        <v>-4.97</v>
      </c>
      <c r="G71" s="1">
        <v>82.2</v>
      </c>
      <c r="H71" s="4">
        <v>6.0499999999999998E-2</v>
      </c>
      <c r="I71" s="1">
        <v>408.5</v>
      </c>
      <c r="J71" s="4">
        <v>2.3400000000000001E-2</v>
      </c>
      <c r="K71" s="4">
        <v>1.1900000000000001E-2</v>
      </c>
      <c r="L71" s="1">
        <f t="shared" si="1"/>
        <v>51.367770270270277</v>
      </c>
    </row>
    <row r="72" spans="1:12" x14ac:dyDescent="0.15">
      <c r="A72" s="1">
        <v>83</v>
      </c>
      <c r="B72" s="1">
        <v>1277.5</v>
      </c>
      <c r="C72" s="1">
        <v>704.8</v>
      </c>
      <c r="D72" s="1">
        <v>22.5</v>
      </c>
      <c r="E72" s="1">
        <v>25.4</v>
      </c>
      <c r="F72" s="4">
        <v>-4.97</v>
      </c>
      <c r="G72" s="1">
        <v>82.2</v>
      </c>
      <c r="H72" s="4">
        <v>6.0499999999999998E-2</v>
      </c>
      <c r="I72" s="1">
        <v>408.6</v>
      </c>
      <c r="J72" s="4">
        <v>2.3400000000000001E-2</v>
      </c>
      <c r="K72" s="4">
        <v>1.2E-2</v>
      </c>
      <c r="L72" s="1">
        <f t="shared" si="1"/>
        <v>51.367770270270277</v>
      </c>
    </row>
    <row r="73" spans="1:12" x14ac:dyDescent="0.15">
      <c r="A73" s="1">
        <v>84</v>
      </c>
      <c r="B73" s="1">
        <v>1276.2</v>
      </c>
      <c r="C73" s="1">
        <v>707.9</v>
      </c>
      <c r="D73" s="1">
        <v>22.6</v>
      </c>
      <c r="E73" s="1">
        <v>25.5</v>
      </c>
      <c r="F73" s="4">
        <v>-4.97</v>
      </c>
      <c r="G73" s="1">
        <v>82.2</v>
      </c>
      <c r="H73" s="4">
        <v>6.0499999999999998E-2</v>
      </c>
      <c r="I73" s="1">
        <v>408.7</v>
      </c>
      <c r="J73" s="4">
        <v>2.3400000000000001E-2</v>
      </c>
      <c r="K73" s="4">
        <v>1.21E-2</v>
      </c>
      <c r="L73" s="1">
        <f t="shared" si="1"/>
        <v>51.367770270270277</v>
      </c>
    </row>
    <row r="74" spans="1:12" x14ac:dyDescent="0.15">
      <c r="A74" s="1">
        <v>85</v>
      </c>
      <c r="B74" s="1">
        <v>1275.0999999999999</v>
      </c>
      <c r="C74" s="1">
        <v>711</v>
      </c>
      <c r="D74" s="1">
        <v>22.6</v>
      </c>
      <c r="E74" s="1">
        <v>25.6</v>
      </c>
      <c r="F74" s="4">
        <v>-4.97</v>
      </c>
      <c r="G74" s="1">
        <v>82.2</v>
      </c>
      <c r="H74" s="4">
        <v>6.0499999999999998E-2</v>
      </c>
      <c r="I74" s="1">
        <v>408.8</v>
      </c>
      <c r="J74" s="4">
        <v>2.3300000000000001E-2</v>
      </c>
      <c r="K74" s="4">
        <v>1.21E-2</v>
      </c>
      <c r="L74" s="1">
        <f t="shared" si="1"/>
        <v>51.367770270270277</v>
      </c>
    </row>
    <row r="75" spans="1:12" x14ac:dyDescent="0.15">
      <c r="A75" s="1">
        <v>86</v>
      </c>
      <c r="B75" s="1">
        <v>1275.9000000000001</v>
      </c>
      <c r="C75" s="1">
        <v>714.1</v>
      </c>
      <c r="D75" s="1">
        <v>22.6</v>
      </c>
      <c r="E75" s="1">
        <v>25.7</v>
      </c>
      <c r="F75" s="4">
        <v>-4.9800000000000004</v>
      </c>
      <c r="G75" s="1">
        <v>82.2</v>
      </c>
      <c r="H75" s="4">
        <v>6.0499999999999998E-2</v>
      </c>
      <c r="I75" s="1">
        <v>408.8</v>
      </c>
      <c r="J75" s="4">
        <v>2.3400000000000001E-2</v>
      </c>
      <c r="K75" s="4">
        <v>1.2200000000000001E-2</v>
      </c>
      <c r="L75" s="1">
        <f t="shared" si="1"/>
        <v>51.367770270270277</v>
      </c>
    </row>
    <row r="76" spans="1:12" x14ac:dyDescent="0.15">
      <c r="A76" s="1">
        <v>87</v>
      </c>
      <c r="B76" s="1">
        <v>1275</v>
      </c>
      <c r="C76" s="1">
        <v>717.2</v>
      </c>
      <c r="D76" s="1">
        <v>22.6</v>
      </c>
      <c r="E76" s="1">
        <v>25.7</v>
      </c>
      <c r="F76" s="4">
        <v>-4.9800000000000004</v>
      </c>
      <c r="G76" s="1">
        <v>82.2</v>
      </c>
      <c r="H76" s="4">
        <v>6.0600000000000001E-2</v>
      </c>
      <c r="I76" s="1">
        <v>409</v>
      </c>
      <c r="J76" s="4">
        <v>2.3300000000000001E-2</v>
      </c>
      <c r="K76" s="4">
        <v>1.23E-2</v>
      </c>
      <c r="L76" s="1">
        <f t="shared" si="1"/>
        <v>51.452675675675685</v>
      </c>
    </row>
    <row r="77" spans="1:12" x14ac:dyDescent="0.15">
      <c r="A77" s="1">
        <v>88</v>
      </c>
      <c r="B77" s="1">
        <v>1272.9000000000001</v>
      </c>
      <c r="C77" s="1">
        <v>720.2</v>
      </c>
      <c r="D77" s="1">
        <v>22.6</v>
      </c>
      <c r="E77" s="1">
        <v>25.8</v>
      </c>
      <c r="F77" s="4">
        <v>-4.9800000000000004</v>
      </c>
      <c r="G77" s="1">
        <v>82.2</v>
      </c>
      <c r="H77" s="4">
        <v>6.0600000000000001E-2</v>
      </c>
      <c r="I77" s="1">
        <v>409</v>
      </c>
      <c r="J77" s="4">
        <v>2.3300000000000001E-2</v>
      </c>
      <c r="K77" s="4">
        <v>1.23E-2</v>
      </c>
      <c r="L77" s="1">
        <f t="shared" si="1"/>
        <v>51.452675675675685</v>
      </c>
    </row>
    <row r="78" spans="1:12" x14ac:dyDescent="0.15">
      <c r="A78" s="1">
        <v>89</v>
      </c>
      <c r="B78" s="1">
        <v>1270.8</v>
      </c>
      <c r="C78" s="1">
        <v>723.2</v>
      </c>
      <c r="D78" s="1">
        <v>22.6</v>
      </c>
      <c r="E78" s="1">
        <v>25.9</v>
      </c>
      <c r="F78" s="4">
        <v>-4.9800000000000004</v>
      </c>
      <c r="G78" s="1">
        <v>82.2</v>
      </c>
      <c r="H78" s="4">
        <v>6.0600000000000001E-2</v>
      </c>
      <c r="I78" s="1">
        <v>409.1</v>
      </c>
      <c r="J78" s="4">
        <v>2.3300000000000001E-2</v>
      </c>
      <c r="K78" s="4">
        <v>1.24E-2</v>
      </c>
      <c r="L78" s="1">
        <f t="shared" si="1"/>
        <v>51.452675675675685</v>
      </c>
    </row>
    <row r="79" spans="1:12" x14ac:dyDescent="0.15">
      <c r="A79" s="1">
        <v>90</v>
      </c>
      <c r="B79" s="1">
        <v>1270.2</v>
      </c>
      <c r="C79" s="1">
        <v>726.1</v>
      </c>
      <c r="D79" s="1">
        <v>22.6</v>
      </c>
      <c r="E79" s="1">
        <v>26</v>
      </c>
      <c r="F79" s="4">
        <v>-4.9800000000000004</v>
      </c>
      <c r="G79" s="1">
        <v>82.2</v>
      </c>
      <c r="H79" s="4">
        <v>6.0600000000000001E-2</v>
      </c>
      <c r="I79" s="1">
        <v>409.2</v>
      </c>
      <c r="J79" s="4">
        <v>2.3199999999999998E-2</v>
      </c>
      <c r="K79" s="4">
        <v>1.24E-2</v>
      </c>
      <c r="L79" s="1">
        <f t="shared" si="1"/>
        <v>51.452675675675685</v>
      </c>
    </row>
    <row r="80" spans="1:12" x14ac:dyDescent="0.15">
      <c r="A80" s="1">
        <v>91</v>
      </c>
      <c r="B80" s="1">
        <v>1268</v>
      </c>
      <c r="C80" s="1">
        <v>729</v>
      </c>
      <c r="D80" s="1">
        <v>22.6</v>
      </c>
      <c r="E80" s="1">
        <v>26</v>
      </c>
      <c r="F80" s="4">
        <v>-4.9800000000000004</v>
      </c>
      <c r="G80" s="1">
        <v>82.2</v>
      </c>
      <c r="H80" s="4">
        <v>6.0600000000000001E-2</v>
      </c>
      <c r="I80" s="1">
        <v>409.3</v>
      </c>
      <c r="J80" s="4">
        <v>2.3199999999999998E-2</v>
      </c>
      <c r="K80" s="4">
        <v>1.2500000000000001E-2</v>
      </c>
      <c r="L80" s="1">
        <f t="shared" si="1"/>
        <v>51.452675675675685</v>
      </c>
    </row>
    <row r="81" spans="1:12" x14ac:dyDescent="0.15">
      <c r="A81" s="1">
        <v>92</v>
      </c>
      <c r="B81" s="1">
        <v>1266.9000000000001</v>
      </c>
      <c r="C81" s="1">
        <v>731.9</v>
      </c>
      <c r="D81" s="1">
        <v>22.6</v>
      </c>
      <c r="E81" s="1">
        <v>26.1</v>
      </c>
      <c r="F81" s="4">
        <v>-4.9800000000000004</v>
      </c>
      <c r="G81" s="1">
        <v>82.2</v>
      </c>
      <c r="H81" s="4">
        <v>6.0600000000000001E-2</v>
      </c>
      <c r="I81" s="1">
        <v>409.3</v>
      </c>
      <c r="J81" s="4">
        <v>2.3199999999999998E-2</v>
      </c>
      <c r="K81" s="4">
        <v>1.26E-2</v>
      </c>
      <c r="L81" s="1">
        <f t="shared" si="1"/>
        <v>51.452675675675685</v>
      </c>
    </row>
    <row r="82" spans="1:12" x14ac:dyDescent="0.15">
      <c r="A82" s="1">
        <v>93</v>
      </c>
      <c r="B82" s="1">
        <v>1266.3</v>
      </c>
      <c r="C82" s="1">
        <v>734.8</v>
      </c>
      <c r="D82" s="1">
        <v>22.6</v>
      </c>
      <c r="E82" s="1">
        <v>26.2</v>
      </c>
      <c r="F82" s="4">
        <v>-4.9800000000000004</v>
      </c>
      <c r="G82" s="1">
        <v>82.2</v>
      </c>
      <c r="H82" s="4">
        <v>6.0600000000000001E-2</v>
      </c>
      <c r="I82" s="1">
        <v>409.4</v>
      </c>
      <c r="J82" s="4">
        <v>2.3199999999999998E-2</v>
      </c>
      <c r="K82" s="4">
        <v>1.26E-2</v>
      </c>
      <c r="L82" s="1">
        <f t="shared" si="1"/>
        <v>51.452675675675685</v>
      </c>
    </row>
    <row r="83" spans="1:12" x14ac:dyDescent="0.15">
      <c r="A83" s="1">
        <v>94</v>
      </c>
      <c r="B83" s="1">
        <v>1265.2</v>
      </c>
      <c r="C83" s="1">
        <v>737.6</v>
      </c>
      <c r="D83" s="1">
        <v>22.7</v>
      </c>
      <c r="E83" s="1">
        <v>26.3</v>
      </c>
      <c r="F83" s="4">
        <v>-4.9800000000000004</v>
      </c>
      <c r="G83" s="1">
        <v>82.2</v>
      </c>
      <c r="H83" s="4">
        <v>6.0600000000000001E-2</v>
      </c>
      <c r="I83" s="1">
        <v>409.5</v>
      </c>
      <c r="J83" s="4">
        <v>2.3199999999999998E-2</v>
      </c>
      <c r="K83" s="4">
        <v>1.2699999999999999E-2</v>
      </c>
      <c r="L83" s="1">
        <f t="shared" si="1"/>
        <v>51.452675675675685</v>
      </c>
    </row>
    <row r="84" spans="1:12" x14ac:dyDescent="0.15">
      <c r="A84" s="1">
        <v>95</v>
      </c>
      <c r="B84" s="1">
        <v>1264.5</v>
      </c>
      <c r="C84" s="1">
        <v>740.4</v>
      </c>
      <c r="D84" s="1">
        <v>22.6</v>
      </c>
      <c r="E84" s="1">
        <v>26.4</v>
      </c>
      <c r="F84" s="4">
        <v>-4.9800000000000004</v>
      </c>
      <c r="G84" s="1">
        <v>82.2</v>
      </c>
      <c r="H84" s="4">
        <v>6.0699999999999997E-2</v>
      </c>
      <c r="I84" s="1">
        <v>409.5</v>
      </c>
      <c r="J84" s="4">
        <v>2.3099999999999999E-2</v>
      </c>
      <c r="K84" s="4">
        <v>1.2699999999999999E-2</v>
      </c>
      <c r="L84" s="1">
        <f t="shared" si="1"/>
        <v>51.537581081081093</v>
      </c>
    </row>
    <row r="85" spans="1:12" x14ac:dyDescent="0.15">
      <c r="A85" s="1">
        <v>96</v>
      </c>
      <c r="B85" s="1">
        <v>1263.3</v>
      </c>
      <c r="C85" s="1">
        <v>743.3</v>
      </c>
      <c r="D85" s="1">
        <v>22.5</v>
      </c>
      <c r="E85" s="1">
        <v>26.4</v>
      </c>
      <c r="F85" s="4">
        <v>-4.9800000000000004</v>
      </c>
      <c r="G85" s="1">
        <v>82.2</v>
      </c>
      <c r="H85" s="4">
        <v>6.0699999999999997E-2</v>
      </c>
      <c r="I85" s="1">
        <v>409.6</v>
      </c>
      <c r="J85" s="4">
        <v>2.3099999999999999E-2</v>
      </c>
      <c r="K85" s="4">
        <v>1.2800000000000001E-2</v>
      </c>
      <c r="L85" s="1">
        <f t="shared" si="1"/>
        <v>51.537581081081093</v>
      </c>
    </row>
    <row r="86" spans="1:12" x14ac:dyDescent="0.15">
      <c r="A86" s="1">
        <v>97</v>
      </c>
      <c r="B86" s="1">
        <v>1263.0999999999999</v>
      </c>
      <c r="C86" s="1">
        <v>746.1</v>
      </c>
      <c r="D86" s="1">
        <v>22.5</v>
      </c>
      <c r="E86" s="1">
        <v>26.5</v>
      </c>
      <c r="F86" s="4">
        <v>-4.99</v>
      </c>
      <c r="G86" s="1">
        <v>82.2</v>
      </c>
      <c r="H86" s="4">
        <v>6.0699999999999997E-2</v>
      </c>
      <c r="I86" s="1">
        <v>409.7</v>
      </c>
      <c r="J86" s="4">
        <v>2.3099999999999999E-2</v>
      </c>
      <c r="K86" s="4">
        <v>1.2800000000000001E-2</v>
      </c>
      <c r="L86" s="1">
        <f t="shared" si="1"/>
        <v>51.537581081081093</v>
      </c>
    </row>
    <row r="87" spans="1:12" x14ac:dyDescent="0.15">
      <c r="A87" s="1">
        <v>98</v>
      </c>
      <c r="B87" s="1">
        <v>1262.3</v>
      </c>
      <c r="C87" s="1">
        <v>748.9</v>
      </c>
      <c r="D87" s="1">
        <v>22.5</v>
      </c>
      <c r="E87" s="1">
        <v>26.6</v>
      </c>
      <c r="F87" s="4">
        <v>-4.99</v>
      </c>
      <c r="G87" s="1">
        <v>82.2</v>
      </c>
      <c r="H87" s="4">
        <v>6.0699999999999997E-2</v>
      </c>
      <c r="I87" s="1">
        <v>409.8</v>
      </c>
      <c r="J87" s="4">
        <v>2.3099999999999999E-2</v>
      </c>
      <c r="K87" s="4">
        <v>1.29E-2</v>
      </c>
      <c r="L87" s="1">
        <f t="shared" si="1"/>
        <v>51.537581081081093</v>
      </c>
    </row>
    <row r="88" spans="1:12" x14ac:dyDescent="0.15">
      <c r="A88" s="1">
        <v>99</v>
      </c>
      <c r="B88" s="1">
        <v>1262.5</v>
      </c>
      <c r="C88" s="1">
        <v>751.5</v>
      </c>
      <c r="D88" s="1">
        <v>22.5</v>
      </c>
      <c r="E88" s="1">
        <v>26.7</v>
      </c>
      <c r="F88" s="4">
        <v>-4.99</v>
      </c>
      <c r="G88" s="1">
        <v>82.2</v>
      </c>
      <c r="H88" s="4">
        <v>6.0699999999999997E-2</v>
      </c>
      <c r="I88" s="1">
        <v>409.8</v>
      </c>
      <c r="J88" s="4">
        <v>2.3099999999999999E-2</v>
      </c>
      <c r="K88" s="4">
        <v>1.2999999999999999E-2</v>
      </c>
      <c r="L88" s="1">
        <f t="shared" si="1"/>
        <v>51.537581081081093</v>
      </c>
    </row>
    <row r="89" spans="1:12" x14ac:dyDescent="0.15">
      <c r="A89" s="1">
        <v>100</v>
      </c>
      <c r="B89" s="1">
        <v>1263.2</v>
      </c>
      <c r="C89" s="1">
        <v>754.2</v>
      </c>
      <c r="D89" s="1">
        <v>22.5</v>
      </c>
      <c r="E89" s="1">
        <v>26.7</v>
      </c>
      <c r="F89" s="4">
        <v>-4.99</v>
      </c>
      <c r="G89" s="1">
        <v>82.2</v>
      </c>
      <c r="H89" s="4">
        <v>6.0699999999999997E-2</v>
      </c>
      <c r="I89" s="1">
        <v>409.9</v>
      </c>
      <c r="J89" s="4">
        <v>2.3099999999999999E-2</v>
      </c>
      <c r="K89" s="4">
        <v>1.2999999999999999E-2</v>
      </c>
      <c r="L89" s="1">
        <f t="shared" si="1"/>
        <v>51.537581081081093</v>
      </c>
    </row>
    <row r="90" spans="1:12" x14ac:dyDescent="0.15">
      <c r="A90" s="1">
        <v>101</v>
      </c>
      <c r="B90" s="1">
        <v>1263.3</v>
      </c>
      <c r="C90" s="1">
        <v>756.9</v>
      </c>
      <c r="D90" s="1">
        <v>22.4</v>
      </c>
      <c r="E90" s="1">
        <v>26.8</v>
      </c>
      <c r="F90" s="4">
        <v>-4.99</v>
      </c>
      <c r="G90" s="1">
        <v>82.2</v>
      </c>
      <c r="H90" s="4">
        <v>6.0699999999999997E-2</v>
      </c>
      <c r="I90" s="1">
        <v>409.9</v>
      </c>
      <c r="J90" s="4">
        <v>2.3099999999999999E-2</v>
      </c>
      <c r="K90" s="4">
        <v>1.3100000000000001E-2</v>
      </c>
      <c r="L90" s="1">
        <f t="shared" si="1"/>
        <v>51.537581081081093</v>
      </c>
    </row>
    <row r="91" spans="1:12" x14ac:dyDescent="0.15">
      <c r="A91" s="1">
        <v>102</v>
      </c>
      <c r="B91" s="1">
        <v>1264.8</v>
      </c>
      <c r="C91" s="1">
        <v>759.6</v>
      </c>
      <c r="D91" s="1">
        <v>22.4</v>
      </c>
      <c r="E91" s="1">
        <v>26.9</v>
      </c>
      <c r="F91" s="4">
        <v>-4.99</v>
      </c>
      <c r="G91" s="1">
        <v>82.2</v>
      </c>
      <c r="H91" s="4">
        <v>6.0699999999999997E-2</v>
      </c>
      <c r="I91" s="1">
        <v>410</v>
      </c>
      <c r="J91" s="4">
        <v>2.3099999999999999E-2</v>
      </c>
      <c r="K91" s="4">
        <v>1.3100000000000001E-2</v>
      </c>
      <c r="L91" s="1">
        <f t="shared" si="1"/>
        <v>51.537581081081093</v>
      </c>
    </row>
    <row r="92" spans="1:12" x14ac:dyDescent="0.15">
      <c r="A92" s="1">
        <v>103</v>
      </c>
      <c r="B92" s="1">
        <v>1266</v>
      </c>
      <c r="C92" s="1">
        <v>762.3</v>
      </c>
      <c r="D92" s="1">
        <v>22.3</v>
      </c>
      <c r="E92" s="1">
        <v>27</v>
      </c>
      <c r="F92" s="4">
        <v>-4.99</v>
      </c>
      <c r="G92" s="1">
        <v>82.2</v>
      </c>
      <c r="H92" s="4">
        <v>6.0699999999999997E-2</v>
      </c>
      <c r="I92" s="1">
        <v>410.1</v>
      </c>
      <c r="J92" s="4">
        <v>2.3199999999999998E-2</v>
      </c>
      <c r="K92" s="4">
        <v>1.32E-2</v>
      </c>
      <c r="L92" s="1">
        <f t="shared" si="1"/>
        <v>51.537581081081093</v>
      </c>
    </row>
    <row r="93" spans="1:12" x14ac:dyDescent="0.15">
      <c r="A93" s="1">
        <v>104</v>
      </c>
      <c r="B93" s="1">
        <v>1267</v>
      </c>
      <c r="C93" s="1">
        <v>764.9</v>
      </c>
      <c r="D93" s="1">
        <v>22.3</v>
      </c>
      <c r="E93" s="1">
        <v>27.1</v>
      </c>
      <c r="F93" s="4">
        <v>-4.99</v>
      </c>
      <c r="G93" s="1">
        <v>82.2</v>
      </c>
      <c r="H93" s="4">
        <v>6.0699999999999997E-2</v>
      </c>
      <c r="I93" s="1">
        <v>410.1</v>
      </c>
      <c r="J93" s="4">
        <v>2.3199999999999998E-2</v>
      </c>
      <c r="K93" s="4">
        <v>1.32E-2</v>
      </c>
      <c r="L93" s="1">
        <f t="shared" si="1"/>
        <v>51.537581081081093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opLeftCell="B1" zoomScale="150" zoomScaleNormal="150" workbookViewId="0">
      <selection activeCell="A25" sqref="A25"/>
    </sheetView>
  </sheetViews>
  <sheetFormatPr baseColWidth="10" defaultColWidth="8.83203125" defaultRowHeight="11" x14ac:dyDescent="0.15"/>
  <cols>
    <col min="1" max="1" width="8.1640625" style="1" customWidth="1"/>
    <col min="2" max="2" width="6.1640625" style="1" customWidth="1"/>
    <col min="3" max="3" width="9.1640625" style="1" customWidth="1"/>
    <col min="4" max="4" width="3.5" style="1" customWidth="1"/>
    <col min="5" max="5" width="5.83203125" style="1" customWidth="1"/>
    <col min="6" max="6" width="6.33203125" style="1" customWidth="1"/>
    <col min="7" max="7" width="4.1640625" style="1" customWidth="1"/>
    <col min="8" max="8" width="6.1640625" style="1" customWidth="1"/>
    <col min="9" max="9" width="4.83203125" style="1" customWidth="1"/>
    <col min="10" max="10" width="6.5" style="1" customWidth="1"/>
    <col min="11" max="11" width="5.83203125" style="1" customWidth="1"/>
    <col min="12" max="12" width="9.5" style="6" customWidth="1"/>
    <col min="13" max="13" width="5.83203125" style="1" customWidth="1"/>
    <col min="14" max="16384" width="8.83203125" style="1"/>
  </cols>
  <sheetData>
    <row r="1" spans="1:13" x14ac:dyDescent="0.15">
      <c r="A1" s="1" t="s">
        <v>24</v>
      </c>
      <c r="C1" s="1" t="s">
        <v>22</v>
      </c>
      <c r="E1" s="1">
        <v>16.100000000000001</v>
      </c>
    </row>
    <row r="3" spans="1:13" ht="22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2" t="s">
        <v>25</v>
      </c>
      <c r="M3" s="1" t="s">
        <v>26</v>
      </c>
    </row>
    <row r="4" spans="1:13" x14ac:dyDescent="0.15">
      <c r="A4" s="1">
        <v>483</v>
      </c>
      <c r="B4" s="1">
        <v>88.5</v>
      </c>
      <c r="C4" s="1">
        <v>62</v>
      </c>
      <c r="D4" s="1">
        <v>22.4</v>
      </c>
      <c r="E4" s="1">
        <v>18.899999999999999</v>
      </c>
      <c r="F4" s="4">
        <v>1.9599999999999999E-3</v>
      </c>
      <c r="G4" s="1">
        <v>0</v>
      </c>
      <c r="H4" s="4">
        <v>-6.1600000000000002E-2</v>
      </c>
      <c r="I4" s="1">
        <v>0</v>
      </c>
      <c r="J4" s="4">
        <v>7.7099999999999998E-4</v>
      </c>
      <c r="K4" s="4">
        <v>4.44E-4</v>
      </c>
      <c r="L4" s="6">
        <f>H4*1000000*0.031415/37</f>
        <v>-52.301729729729729</v>
      </c>
      <c r="M4" s="4">
        <v>1350</v>
      </c>
    </row>
    <row r="5" spans="1:13" x14ac:dyDescent="0.15">
      <c r="A5" s="1">
        <v>484</v>
      </c>
      <c r="B5" s="1">
        <v>88.3</v>
      </c>
      <c r="C5" s="1">
        <v>61.9</v>
      </c>
      <c r="D5" s="1">
        <v>22.4</v>
      </c>
      <c r="E5" s="1">
        <v>18.899999999999999</v>
      </c>
      <c r="F5" s="4">
        <v>2.1099999999999999E-3</v>
      </c>
      <c r="G5" s="1">
        <v>0</v>
      </c>
      <c r="H5" s="4">
        <v>-7.3400000000000007E-2</v>
      </c>
      <c r="I5" s="1">
        <v>0</v>
      </c>
      <c r="J5" s="4">
        <v>7.6900000000000004E-4</v>
      </c>
      <c r="K5" s="4">
        <v>4.4299999999999998E-4</v>
      </c>
      <c r="L5" s="6">
        <f t="shared" ref="L5:L36" si="0">H5*1000000*0.031415/37</f>
        <v>-62.320567567567565</v>
      </c>
    </row>
    <row r="6" spans="1:13" x14ac:dyDescent="0.15">
      <c r="A6" s="1">
        <v>485</v>
      </c>
      <c r="B6" s="1">
        <v>88.1</v>
      </c>
      <c r="C6" s="1">
        <v>61.8</v>
      </c>
      <c r="D6" s="1">
        <v>22.4</v>
      </c>
      <c r="E6" s="1">
        <v>18.899999999999999</v>
      </c>
      <c r="F6" s="4">
        <v>1.98E-3</v>
      </c>
      <c r="G6" s="1">
        <v>0</v>
      </c>
      <c r="H6" s="4">
        <v>-6.2199999999999998E-2</v>
      </c>
      <c r="I6" s="1">
        <v>0</v>
      </c>
      <c r="J6" s="4">
        <v>7.6599999999999997E-4</v>
      </c>
      <c r="K6" s="4">
        <v>4.4200000000000001E-4</v>
      </c>
      <c r="L6" s="6">
        <f t="shared" si="0"/>
        <v>-52.811162162162162</v>
      </c>
    </row>
    <row r="7" spans="1:13" x14ac:dyDescent="0.15">
      <c r="A7" s="1">
        <v>486</v>
      </c>
      <c r="B7" s="1">
        <v>88</v>
      </c>
      <c r="C7" s="1">
        <v>61.7</v>
      </c>
      <c r="D7" s="1">
        <v>22.4</v>
      </c>
      <c r="E7" s="1">
        <v>18.899999999999999</v>
      </c>
      <c r="F7" s="4">
        <v>2.0899999999999998E-3</v>
      </c>
      <c r="G7" s="1">
        <v>0</v>
      </c>
      <c r="H7" s="4">
        <v>-6.9500000000000006E-2</v>
      </c>
      <c r="I7" s="1">
        <v>0</v>
      </c>
      <c r="J7" s="4">
        <v>7.6499999999999995E-4</v>
      </c>
      <c r="K7" s="4">
        <v>4.4099999999999999E-4</v>
      </c>
      <c r="L7" s="6">
        <f t="shared" si="0"/>
        <v>-59.009256756756749</v>
      </c>
    </row>
    <row r="8" spans="1:13" x14ac:dyDescent="0.15">
      <c r="A8" s="1">
        <v>487</v>
      </c>
      <c r="B8" s="1">
        <v>87.9</v>
      </c>
      <c r="C8" s="1">
        <v>61.7</v>
      </c>
      <c r="D8" s="1">
        <v>22.4</v>
      </c>
      <c r="E8" s="1">
        <v>18.899999999999999</v>
      </c>
      <c r="F8" s="4">
        <v>1.9599999999999999E-3</v>
      </c>
      <c r="G8" s="1">
        <v>0</v>
      </c>
      <c r="H8" s="4">
        <v>-6.0499999999999998E-2</v>
      </c>
      <c r="I8" s="1">
        <v>0</v>
      </c>
      <c r="J8" s="4">
        <v>7.6300000000000001E-4</v>
      </c>
      <c r="K8" s="4">
        <v>4.4000000000000002E-4</v>
      </c>
      <c r="L8" s="6">
        <f t="shared" si="0"/>
        <v>-51.367770270270263</v>
      </c>
    </row>
    <row r="9" spans="1:13" x14ac:dyDescent="0.15">
      <c r="A9" s="1">
        <v>488</v>
      </c>
      <c r="B9" s="1">
        <v>87.9</v>
      </c>
      <c r="C9" s="1">
        <v>61.8</v>
      </c>
      <c r="D9" s="1">
        <v>22.3</v>
      </c>
      <c r="E9" s="1">
        <v>18.899999999999999</v>
      </c>
      <c r="F9" s="4">
        <v>2.1700000000000001E-3</v>
      </c>
      <c r="G9" s="1">
        <v>0</v>
      </c>
      <c r="H9" s="4">
        <v>-6.7000000000000004E-2</v>
      </c>
      <c r="I9" s="1">
        <v>0</v>
      </c>
      <c r="J9" s="4">
        <v>7.6499999999999995E-4</v>
      </c>
      <c r="K9" s="4">
        <v>4.4299999999999998E-4</v>
      </c>
      <c r="L9" s="6">
        <f t="shared" si="0"/>
        <v>-56.886621621621615</v>
      </c>
    </row>
    <row r="10" spans="1:13" x14ac:dyDescent="0.15">
      <c r="A10" s="1">
        <v>489</v>
      </c>
      <c r="B10" s="1">
        <v>87.7</v>
      </c>
      <c r="C10" s="1">
        <v>61.8</v>
      </c>
      <c r="D10" s="1">
        <v>22.3</v>
      </c>
      <c r="E10" s="1">
        <v>18.899999999999999</v>
      </c>
      <c r="F10" s="4">
        <v>2.15E-3</v>
      </c>
      <c r="G10" s="1">
        <v>0</v>
      </c>
      <c r="H10" s="4">
        <v>-7.5800000000000006E-2</v>
      </c>
      <c r="I10" s="1">
        <v>0</v>
      </c>
      <c r="J10" s="4">
        <v>7.6199999999999998E-4</v>
      </c>
      <c r="K10" s="4">
        <v>4.4299999999999998E-4</v>
      </c>
      <c r="L10" s="6">
        <f t="shared" si="0"/>
        <v>-64.358297297297298</v>
      </c>
    </row>
    <row r="11" spans="1:13" x14ac:dyDescent="0.15">
      <c r="A11" s="1">
        <v>490</v>
      </c>
      <c r="B11" s="1">
        <v>139.5</v>
      </c>
      <c r="C11" s="1">
        <v>135.19999999999999</v>
      </c>
      <c r="D11" s="1">
        <v>22.3</v>
      </c>
      <c r="E11" s="1">
        <v>18.899999999999999</v>
      </c>
      <c r="F11" s="4">
        <v>-1.18</v>
      </c>
      <c r="G11" s="1">
        <v>122.8</v>
      </c>
      <c r="H11" s="4">
        <v>9.5999999999999992E-3</v>
      </c>
      <c r="I11" s="1">
        <v>144.69999999999999</v>
      </c>
      <c r="J11" s="4">
        <v>1.4599999999999999E-3</v>
      </c>
      <c r="K11" s="4">
        <v>1.4E-3</v>
      </c>
      <c r="L11" s="6">
        <f t="shared" si="0"/>
        <v>8.1509189189189186</v>
      </c>
    </row>
    <row r="12" spans="1:13" x14ac:dyDescent="0.15">
      <c r="A12" s="1">
        <v>491</v>
      </c>
      <c r="B12" s="1">
        <v>167.8</v>
      </c>
      <c r="C12" s="1">
        <v>147.6</v>
      </c>
      <c r="D12" s="1">
        <v>22.3</v>
      </c>
      <c r="E12" s="1">
        <v>18.899999999999999</v>
      </c>
      <c r="F12" s="4">
        <v>-1.37</v>
      </c>
      <c r="G12" s="1">
        <v>123</v>
      </c>
      <c r="H12" s="4">
        <v>1.11E-2</v>
      </c>
      <c r="I12" s="1">
        <v>168.2</v>
      </c>
      <c r="J12" s="4">
        <v>1.8799999999999999E-3</v>
      </c>
      <c r="K12" s="4">
        <v>1.58E-3</v>
      </c>
      <c r="L12" s="6">
        <f t="shared" si="0"/>
        <v>9.4245000000000001</v>
      </c>
    </row>
    <row r="13" spans="1:13" x14ac:dyDescent="0.15">
      <c r="A13" s="1">
        <v>492</v>
      </c>
      <c r="B13" s="1">
        <v>205.2</v>
      </c>
      <c r="C13" s="1">
        <v>157.19999999999999</v>
      </c>
      <c r="D13" s="1">
        <v>22.3</v>
      </c>
      <c r="E13" s="1">
        <v>18.899999999999999</v>
      </c>
      <c r="F13" s="4">
        <v>-1.59</v>
      </c>
      <c r="G13" s="1">
        <v>123</v>
      </c>
      <c r="H13" s="4">
        <v>1.29E-2</v>
      </c>
      <c r="I13" s="1">
        <v>195.2</v>
      </c>
      <c r="J13" s="4">
        <v>2.4599999999999999E-3</v>
      </c>
      <c r="K13" s="4">
        <v>1.72E-3</v>
      </c>
      <c r="L13" s="6">
        <f t="shared" si="0"/>
        <v>10.952797297297296</v>
      </c>
    </row>
    <row r="14" spans="1:13" x14ac:dyDescent="0.15">
      <c r="A14" s="1">
        <v>493</v>
      </c>
      <c r="B14" s="1">
        <v>250.8</v>
      </c>
      <c r="C14" s="1">
        <v>166</v>
      </c>
      <c r="D14" s="1">
        <v>22.3</v>
      </c>
      <c r="E14" s="1">
        <v>18.8</v>
      </c>
      <c r="F14" s="4">
        <v>-1.85</v>
      </c>
      <c r="G14" s="1">
        <v>123</v>
      </c>
      <c r="H14" s="4">
        <v>1.4999999999999999E-2</v>
      </c>
      <c r="I14" s="1">
        <v>227</v>
      </c>
      <c r="J14" s="4">
        <v>3.2100000000000002E-3</v>
      </c>
      <c r="K14" s="4">
        <v>1.8500000000000001E-3</v>
      </c>
      <c r="L14" s="6">
        <f t="shared" si="0"/>
        <v>12.735810810810809</v>
      </c>
    </row>
    <row r="15" spans="1:13" x14ac:dyDescent="0.15">
      <c r="A15" s="1">
        <v>494</v>
      </c>
      <c r="B15" s="1">
        <v>304.8</v>
      </c>
      <c r="C15" s="1">
        <v>174.2</v>
      </c>
      <c r="D15" s="1">
        <v>22.3</v>
      </c>
      <c r="E15" s="1">
        <v>18.8</v>
      </c>
      <c r="F15" s="4">
        <v>-2.15</v>
      </c>
      <c r="G15" s="1">
        <v>122.9</v>
      </c>
      <c r="H15" s="4">
        <v>1.7500000000000002E-2</v>
      </c>
      <c r="I15" s="1">
        <v>264.3</v>
      </c>
      <c r="J15" s="4">
        <v>4.15E-3</v>
      </c>
      <c r="K15" s="4">
        <v>1.98E-3</v>
      </c>
      <c r="L15" s="6">
        <f t="shared" si="0"/>
        <v>14.858445945945943</v>
      </c>
    </row>
    <row r="16" spans="1:13" x14ac:dyDescent="0.15">
      <c r="A16" s="1">
        <v>495</v>
      </c>
      <c r="B16" s="1">
        <v>367.6</v>
      </c>
      <c r="C16" s="1">
        <v>182.2</v>
      </c>
      <c r="D16" s="1">
        <v>22.3</v>
      </c>
      <c r="E16" s="1">
        <v>18.8</v>
      </c>
      <c r="F16" s="4">
        <v>-2.5099999999999998</v>
      </c>
      <c r="G16" s="1">
        <v>122.9</v>
      </c>
      <c r="H16" s="4">
        <v>2.0400000000000001E-2</v>
      </c>
      <c r="I16" s="1">
        <v>308.60000000000002</v>
      </c>
      <c r="J16" s="4">
        <v>5.2900000000000004E-3</v>
      </c>
      <c r="K16" s="4">
        <v>2.0999999999999999E-3</v>
      </c>
      <c r="L16" s="6">
        <f t="shared" si="0"/>
        <v>17.320702702702704</v>
      </c>
    </row>
    <row r="17" spans="1:12" x14ac:dyDescent="0.15">
      <c r="A17" s="1">
        <v>496</v>
      </c>
      <c r="B17" s="1">
        <v>440.1</v>
      </c>
      <c r="C17" s="1">
        <v>190.5</v>
      </c>
      <c r="D17" s="1">
        <v>22.4</v>
      </c>
      <c r="E17" s="1">
        <v>18.8</v>
      </c>
      <c r="F17" s="4">
        <v>-2.94</v>
      </c>
      <c r="G17" s="1">
        <v>122.8</v>
      </c>
      <c r="H17" s="4">
        <v>2.3900000000000001E-2</v>
      </c>
      <c r="I17" s="1">
        <v>360.7</v>
      </c>
      <c r="J17" s="4">
        <v>6.6800000000000002E-3</v>
      </c>
      <c r="K17" s="4">
        <v>2.2300000000000002E-3</v>
      </c>
      <c r="L17" s="6">
        <f t="shared" si="0"/>
        <v>20.292391891891892</v>
      </c>
    </row>
    <row r="18" spans="1:12" x14ac:dyDescent="0.15">
      <c r="A18" s="1">
        <v>497</v>
      </c>
      <c r="B18" s="1">
        <v>523</v>
      </c>
      <c r="C18" s="1">
        <v>199.3</v>
      </c>
      <c r="D18" s="1">
        <v>22.4</v>
      </c>
      <c r="E18" s="1">
        <v>18.8</v>
      </c>
      <c r="F18" s="4">
        <v>-3.43</v>
      </c>
      <c r="G18" s="1">
        <v>122.8</v>
      </c>
      <c r="H18" s="4">
        <v>2.8000000000000001E-2</v>
      </c>
      <c r="I18" s="1">
        <v>421.5</v>
      </c>
      <c r="J18" s="4">
        <v>8.3099999999999997E-3</v>
      </c>
      <c r="K18" s="4">
        <v>2.3700000000000001E-3</v>
      </c>
      <c r="L18" s="6">
        <f t="shared" si="0"/>
        <v>23.773513513513514</v>
      </c>
    </row>
    <row r="19" spans="1:12" x14ac:dyDescent="0.15">
      <c r="A19" s="1">
        <v>498</v>
      </c>
      <c r="B19" s="1">
        <v>616.6</v>
      </c>
      <c r="C19" s="1">
        <v>209</v>
      </c>
      <c r="D19" s="1">
        <v>22.4</v>
      </c>
      <c r="E19" s="1">
        <v>18.8</v>
      </c>
      <c r="F19" s="4">
        <v>-4</v>
      </c>
      <c r="G19" s="1">
        <v>122.7</v>
      </c>
      <c r="H19" s="4">
        <v>3.2599999999999997E-2</v>
      </c>
      <c r="I19" s="1">
        <v>491.4</v>
      </c>
      <c r="J19" s="4">
        <v>1.0200000000000001E-2</v>
      </c>
      <c r="K19" s="4">
        <v>2.5200000000000001E-3</v>
      </c>
      <c r="L19" s="6">
        <f t="shared" si="0"/>
        <v>27.679162162162161</v>
      </c>
    </row>
    <row r="20" spans="1:12" x14ac:dyDescent="0.15">
      <c r="A20" s="1">
        <v>499</v>
      </c>
      <c r="B20" s="1">
        <v>721.8</v>
      </c>
      <c r="C20" s="1">
        <v>221.3</v>
      </c>
      <c r="D20" s="1">
        <v>22.4</v>
      </c>
      <c r="E20" s="1">
        <v>18.8</v>
      </c>
      <c r="F20" s="4">
        <v>-4.6500000000000004</v>
      </c>
      <c r="G20" s="1">
        <v>122.7</v>
      </c>
      <c r="H20" s="4">
        <v>3.7900000000000003E-2</v>
      </c>
      <c r="I20" s="1">
        <v>569.79999999999995</v>
      </c>
      <c r="J20" s="4">
        <v>1.23E-2</v>
      </c>
      <c r="K20" s="4">
        <v>2.7200000000000002E-3</v>
      </c>
      <c r="L20" s="6">
        <f t="shared" si="0"/>
        <v>32.179148648648649</v>
      </c>
    </row>
    <row r="21" spans="1:12" x14ac:dyDescent="0.15">
      <c r="A21" s="1">
        <v>500</v>
      </c>
      <c r="B21" s="1">
        <v>841.2</v>
      </c>
      <c r="C21" s="1">
        <v>237.2</v>
      </c>
      <c r="D21" s="1">
        <v>22.3</v>
      </c>
      <c r="E21" s="1">
        <v>18.8</v>
      </c>
      <c r="F21" s="4">
        <v>-5.34</v>
      </c>
      <c r="G21" s="1">
        <v>122.6</v>
      </c>
      <c r="H21" s="4">
        <v>4.3499999999999997E-2</v>
      </c>
      <c r="I21" s="1">
        <v>654.70000000000005</v>
      </c>
      <c r="J21" s="4">
        <v>1.4800000000000001E-2</v>
      </c>
      <c r="K21" s="4">
        <v>2.98E-3</v>
      </c>
      <c r="L21" s="6">
        <f t="shared" si="0"/>
        <v>36.93385135135135</v>
      </c>
    </row>
    <row r="22" spans="1:12" x14ac:dyDescent="0.15">
      <c r="A22" s="1">
        <v>501</v>
      </c>
      <c r="B22" s="1">
        <v>970.9</v>
      </c>
      <c r="C22" s="1">
        <v>258.10000000000002</v>
      </c>
      <c r="D22" s="1">
        <v>22.3</v>
      </c>
      <c r="E22" s="1">
        <v>18.8</v>
      </c>
      <c r="F22" s="4">
        <v>-6.06</v>
      </c>
      <c r="G22" s="1">
        <v>122.6</v>
      </c>
      <c r="H22" s="4">
        <v>4.9399999999999999E-2</v>
      </c>
      <c r="I22" s="1">
        <v>742.9</v>
      </c>
      <c r="J22" s="4">
        <v>1.7399999999999999E-2</v>
      </c>
      <c r="K22" s="4">
        <v>3.3300000000000001E-3</v>
      </c>
      <c r="L22" s="6">
        <f t="shared" si="0"/>
        <v>41.943270270270268</v>
      </c>
    </row>
    <row r="23" spans="1:12" x14ac:dyDescent="0.15">
      <c r="A23" s="1">
        <v>502</v>
      </c>
      <c r="B23" s="1">
        <v>1096.0999999999999</v>
      </c>
      <c r="C23" s="1">
        <v>289</v>
      </c>
      <c r="D23" s="1">
        <v>22.3</v>
      </c>
      <c r="E23" s="1">
        <v>18.899999999999999</v>
      </c>
      <c r="F23" s="4">
        <v>-6.77</v>
      </c>
      <c r="G23" s="1">
        <v>122.6</v>
      </c>
      <c r="H23" s="4">
        <v>5.5199999999999999E-2</v>
      </c>
      <c r="I23" s="1">
        <v>829.8</v>
      </c>
      <c r="J23" s="4">
        <v>1.9900000000000001E-2</v>
      </c>
      <c r="K23" s="4">
        <v>3.8700000000000002E-3</v>
      </c>
      <c r="L23" s="6">
        <f t="shared" si="0"/>
        <v>46.867783783783786</v>
      </c>
    </row>
    <row r="24" spans="1:12" x14ac:dyDescent="0.15">
      <c r="A24" s="1">
        <v>503</v>
      </c>
      <c r="B24" s="1">
        <v>1207.5999999999999</v>
      </c>
      <c r="C24" s="1">
        <v>333.1</v>
      </c>
      <c r="D24" s="1">
        <v>22.4</v>
      </c>
      <c r="E24" s="1">
        <v>18.899999999999999</v>
      </c>
      <c r="F24" s="4">
        <v>-7.42</v>
      </c>
      <c r="G24" s="1">
        <v>122.7</v>
      </c>
      <c r="H24" s="4">
        <v>6.0499999999999998E-2</v>
      </c>
      <c r="I24" s="1">
        <v>910.8</v>
      </c>
      <c r="J24" s="4">
        <v>2.2100000000000002E-2</v>
      </c>
      <c r="K24" s="4">
        <v>4.6600000000000001E-3</v>
      </c>
      <c r="L24" s="6">
        <f t="shared" si="0"/>
        <v>51.367770270270263</v>
      </c>
    </row>
    <row r="25" spans="1:12" x14ac:dyDescent="0.15">
      <c r="A25" s="1">
        <v>504</v>
      </c>
      <c r="B25" s="1">
        <v>1268.8</v>
      </c>
      <c r="C25" s="1">
        <v>386.4</v>
      </c>
      <c r="D25" s="1">
        <v>22.4</v>
      </c>
      <c r="E25" s="1">
        <v>18.899999999999999</v>
      </c>
      <c r="F25" s="4">
        <v>-8</v>
      </c>
      <c r="G25" s="1">
        <v>122.8</v>
      </c>
      <c r="H25" s="4">
        <v>6.5199999999999994E-2</v>
      </c>
      <c r="I25" s="1">
        <v>982.2</v>
      </c>
      <c r="J25" s="4">
        <v>2.3199999999999998E-2</v>
      </c>
      <c r="K25" s="4">
        <v>5.6499999999999996E-3</v>
      </c>
      <c r="L25" s="6">
        <f t="shared" si="0"/>
        <v>55.358324324324322</v>
      </c>
    </row>
    <row r="26" spans="1:12" x14ac:dyDescent="0.15">
      <c r="A26" s="1">
        <v>505</v>
      </c>
      <c r="B26" s="1">
        <v>1299</v>
      </c>
      <c r="C26" s="1">
        <v>445.3</v>
      </c>
      <c r="D26" s="1">
        <v>22.4</v>
      </c>
      <c r="E26" s="1">
        <v>19</v>
      </c>
      <c r="F26" s="4">
        <v>-8.48</v>
      </c>
      <c r="G26" s="1">
        <v>122.9</v>
      </c>
      <c r="H26" s="4">
        <v>6.9000000000000006E-2</v>
      </c>
      <c r="I26" s="1">
        <v>1042</v>
      </c>
      <c r="J26" s="4">
        <v>2.3800000000000002E-2</v>
      </c>
      <c r="K26" s="4">
        <v>6.7799999999999996E-3</v>
      </c>
      <c r="L26" s="6">
        <f t="shared" si="0"/>
        <v>58.584729729729723</v>
      </c>
    </row>
    <row r="27" spans="1:12" x14ac:dyDescent="0.15">
      <c r="A27" s="1">
        <v>506</v>
      </c>
      <c r="B27" s="1">
        <v>1386.3</v>
      </c>
      <c r="C27" s="1">
        <v>505.3</v>
      </c>
      <c r="D27" s="1">
        <v>22.4</v>
      </c>
      <c r="E27" s="1">
        <v>19.100000000000001</v>
      </c>
      <c r="F27" s="4">
        <v>-8.8699999999999992</v>
      </c>
      <c r="G27" s="1">
        <v>122.9</v>
      </c>
      <c r="H27" s="4">
        <v>7.2099999999999997E-2</v>
      </c>
      <c r="I27" s="1">
        <v>1090.2</v>
      </c>
      <c r="J27" s="4">
        <v>2.5399999999999999E-2</v>
      </c>
      <c r="K27" s="4">
        <v>7.9600000000000001E-3</v>
      </c>
      <c r="L27" s="6">
        <f t="shared" si="0"/>
        <v>61.21679729729729</v>
      </c>
    </row>
    <row r="28" spans="1:12" x14ac:dyDescent="0.15">
      <c r="A28" s="1">
        <v>507</v>
      </c>
      <c r="B28" s="1">
        <v>1323</v>
      </c>
      <c r="C28" s="1">
        <v>569.79999999999995</v>
      </c>
      <c r="D28" s="1">
        <v>22.4</v>
      </c>
      <c r="E28" s="1">
        <v>19.100000000000001</v>
      </c>
      <c r="F28" s="4">
        <v>-9.17</v>
      </c>
      <c r="G28" s="1">
        <v>123</v>
      </c>
      <c r="H28" s="4">
        <v>7.46E-2</v>
      </c>
      <c r="I28" s="1">
        <v>1128.4000000000001</v>
      </c>
      <c r="J28" s="4">
        <v>2.4199999999999999E-2</v>
      </c>
      <c r="K28" s="4">
        <v>9.2499999999999995E-3</v>
      </c>
      <c r="L28" s="6">
        <f t="shared" si="0"/>
        <v>63.339432432432424</v>
      </c>
    </row>
    <row r="29" spans="1:12" x14ac:dyDescent="0.15">
      <c r="A29" s="1">
        <v>508</v>
      </c>
      <c r="B29" s="1">
        <v>1369.1</v>
      </c>
      <c r="C29" s="1">
        <v>647.79999999999995</v>
      </c>
      <c r="D29" s="1">
        <v>22.4</v>
      </c>
      <c r="E29" s="1">
        <v>19.2</v>
      </c>
      <c r="F29" s="4">
        <v>-9.41</v>
      </c>
      <c r="G29" s="1">
        <v>123.1</v>
      </c>
      <c r="H29" s="4">
        <v>7.6399999999999996E-2</v>
      </c>
      <c r="I29" s="1">
        <v>1158</v>
      </c>
      <c r="J29" s="4">
        <v>2.5100000000000001E-2</v>
      </c>
      <c r="K29" s="4">
        <v>1.0800000000000001E-2</v>
      </c>
      <c r="L29" s="6">
        <f t="shared" si="0"/>
        <v>64.867729729729717</v>
      </c>
    </row>
    <row r="30" spans="1:12" x14ac:dyDescent="0.15">
      <c r="A30" s="1">
        <v>509</v>
      </c>
      <c r="B30" s="1">
        <v>1522.8</v>
      </c>
      <c r="C30" s="1">
        <v>716.4</v>
      </c>
      <c r="D30" s="1">
        <v>22.5</v>
      </c>
      <c r="E30" s="1">
        <v>19.399999999999999</v>
      </c>
      <c r="F30" s="4">
        <v>-9.59</v>
      </c>
      <c r="G30" s="1">
        <v>123.1</v>
      </c>
      <c r="H30" s="4">
        <v>7.7899999999999997E-2</v>
      </c>
      <c r="I30" s="1">
        <v>1180.2</v>
      </c>
      <c r="J30" s="4">
        <v>2.7799999999999998E-2</v>
      </c>
      <c r="K30" s="4">
        <v>1.2200000000000001E-2</v>
      </c>
      <c r="L30" s="6">
        <f t="shared" si="0"/>
        <v>66.141310810810808</v>
      </c>
    </row>
    <row r="31" spans="1:12" x14ac:dyDescent="0.15">
      <c r="A31" s="1">
        <v>510</v>
      </c>
      <c r="B31" s="1">
        <v>1545.3</v>
      </c>
      <c r="C31" s="1">
        <v>770.2</v>
      </c>
      <c r="D31" s="1">
        <v>22.5</v>
      </c>
      <c r="E31" s="1">
        <v>19.5</v>
      </c>
      <c r="F31" s="4">
        <v>-9.7200000000000006</v>
      </c>
      <c r="G31" s="1">
        <v>123.2</v>
      </c>
      <c r="H31" s="4">
        <v>7.8899999999999998E-2</v>
      </c>
      <c r="I31" s="1">
        <v>1196.8</v>
      </c>
      <c r="J31" s="4">
        <v>2.8199999999999999E-2</v>
      </c>
      <c r="K31" s="4">
        <v>1.3299999999999999E-2</v>
      </c>
      <c r="L31" s="6">
        <f t="shared" si="0"/>
        <v>66.990364864864858</v>
      </c>
    </row>
    <row r="32" spans="1:12" x14ac:dyDescent="0.15">
      <c r="A32" s="1">
        <v>511</v>
      </c>
      <c r="B32" s="1">
        <v>1577.5</v>
      </c>
      <c r="C32" s="1">
        <v>814.4</v>
      </c>
      <c r="D32" s="1">
        <v>22.5</v>
      </c>
      <c r="E32" s="1">
        <v>19.600000000000001</v>
      </c>
      <c r="F32" s="4">
        <v>-9.81</v>
      </c>
      <c r="G32" s="1">
        <v>123.2</v>
      </c>
      <c r="H32" s="4">
        <v>7.9699999999999993E-2</v>
      </c>
      <c r="I32" s="1">
        <v>1209</v>
      </c>
      <c r="J32" s="4">
        <v>2.8799999999999999E-2</v>
      </c>
      <c r="K32" s="4">
        <v>1.4200000000000001E-2</v>
      </c>
      <c r="L32" s="6">
        <f t="shared" si="0"/>
        <v>67.669608108108108</v>
      </c>
    </row>
    <row r="33" spans="1:12" x14ac:dyDescent="0.15">
      <c r="A33" s="1">
        <v>512</v>
      </c>
      <c r="B33" s="1">
        <v>1604.9</v>
      </c>
      <c r="C33" s="1">
        <v>852.5</v>
      </c>
      <c r="D33" s="1">
        <v>22.5</v>
      </c>
      <c r="E33" s="1">
        <v>19.8</v>
      </c>
      <c r="F33" s="4">
        <v>-9.89</v>
      </c>
      <c r="G33" s="1">
        <v>123.2</v>
      </c>
      <c r="H33" s="4">
        <v>8.0199999999999994E-2</v>
      </c>
      <c r="I33" s="1">
        <v>1218</v>
      </c>
      <c r="J33" s="4">
        <v>2.93E-2</v>
      </c>
      <c r="K33" s="4">
        <v>1.4999999999999999E-2</v>
      </c>
      <c r="L33" s="6">
        <f t="shared" si="0"/>
        <v>68.094135135135133</v>
      </c>
    </row>
    <row r="34" spans="1:12" x14ac:dyDescent="0.15">
      <c r="A34" s="1">
        <v>513</v>
      </c>
      <c r="B34" s="1">
        <v>1519.9</v>
      </c>
      <c r="C34" s="1">
        <v>885.9</v>
      </c>
      <c r="D34" s="1">
        <v>22.5</v>
      </c>
      <c r="E34" s="1">
        <v>20</v>
      </c>
      <c r="F34" s="4">
        <v>-9.94</v>
      </c>
      <c r="G34" s="1">
        <v>123.2</v>
      </c>
      <c r="H34" s="4">
        <v>8.0699999999999994E-2</v>
      </c>
      <c r="I34" s="1">
        <v>1224.7</v>
      </c>
      <c r="J34" s="4">
        <v>2.7799999999999998E-2</v>
      </c>
      <c r="K34" s="4">
        <v>1.5699999999999999E-2</v>
      </c>
      <c r="L34" s="6">
        <f t="shared" si="0"/>
        <v>68.518662162162158</v>
      </c>
    </row>
    <row r="35" spans="1:12" x14ac:dyDescent="0.15">
      <c r="A35" s="1">
        <v>514</v>
      </c>
      <c r="B35" s="1">
        <v>1477.6</v>
      </c>
      <c r="C35" s="1">
        <v>915.5</v>
      </c>
      <c r="D35" s="1">
        <v>22.5</v>
      </c>
      <c r="E35" s="1">
        <v>20.100000000000001</v>
      </c>
      <c r="F35" s="4">
        <v>-9.98</v>
      </c>
      <c r="G35" s="1">
        <v>123.2</v>
      </c>
      <c r="H35" s="4">
        <v>8.1000000000000003E-2</v>
      </c>
      <c r="I35" s="1">
        <v>1229.8</v>
      </c>
      <c r="J35" s="4">
        <v>2.7E-2</v>
      </c>
      <c r="K35" s="4">
        <v>1.6299999999999999E-2</v>
      </c>
      <c r="L35" s="6">
        <f t="shared" si="0"/>
        <v>68.773378378378368</v>
      </c>
    </row>
    <row r="36" spans="1:12" x14ac:dyDescent="0.15">
      <c r="A36" s="1">
        <v>515</v>
      </c>
      <c r="B36" s="1">
        <v>1544.4</v>
      </c>
      <c r="C36" s="1">
        <v>942.6</v>
      </c>
      <c r="D36" s="1">
        <v>22.5</v>
      </c>
      <c r="E36" s="1">
        <v>20.3</v>
      </c>
      <c r="F36" s="4">
        <v>-10</v>
      </c>
      <c r="G36" s="1">
        <v>123.2</v>
      </c>
      <c r="H36" s="4">
        <v>8.1199999999999994E-2</v>
      </c>
      <c r="I36" s="1">
        <v>1233.7</v>
      </c>
      <c r="J36" s="4">
        <v>2.8199999999999999E-2</v>
      </c>
      <c r="K36" s="4">
        <v>1.6799999999999999E-2</v>
      </c>
      <c r="L36" s="6">
        <f t="shared" si="0"/>
        <v>68.943189189189184</v>
      </c>
    </row>
    <row r="37" spans="1:12" x14ac:dyDescent="0.15">
      <c r="A37" s="1">
        <v>516</v>
      </c>
      <c r="B37" s="1">
        <v>1336.8</v>
      </c>
      <c r="C37" s="1">
        <v>692.4</v>
      </c>
      <c r="D37" s="1">
        <v>22.5</v>
      </c>
      <c r="E37" s="1">
        <v>20.5</v>
      </c>
      <c r="F37" s="4">
        <v>-6.0499999999999998E-2</v>
      </c>
      <c r="G37" s="1">
        <v>0.8</v>
      </c>
      <c r="H37" s="4">
        <v>7.9100000000000004E-2</v>
      </c>
      <c r="I37" s="1">
        <v>0</v>
      </c>
      <c r="J37" s="4">
        <v>2.4500000000000001E-2</v>
      </c>
      <c r="K37" s="4">
        <v>1.17E-2</v>
      </c>
    </row>
    <row r="38" spans="1:12" x14ac:dyDescent="0.15">
      <c r="A38" s="1">
        <v>517</v>
      </c>
      <c r="B38" s="1">
        <v>1232.7</v>
      </c>
      <c r="C38" s="1">
        <v>624.5</v>
      </c>
      <c r="D38" s="1">
        <v>22.5</v>
      </c>
      <c r="E38" s="1">
        <v>20.7</v>
      </c>
      <c r="F38" s="4">
        <v>-6.9499999999999998E-4</v>
      </c>
      <c r="G38" s="1">
        <v>0</v>
      </c>
      <c r="H38" s="4">
        <v>2.4299999999999999E-2</v>
      </c>
      <c r="I38" s="1">
        <v>0</v>
      </c>
      <c r="J38" s="4">
        <v>2.2499999999999999E-2</v>
      </c>
      <c r="K38" s="4">
        <v>1.04E-2</v>
      </c>
    </row>
    <row r="39" spans="1:12" x14ac:dyDescent="0.15">
      <c r="A39" s="1">
        <v>518</v>
      </c>
      <c r="B39" s="1">
        <v>1151</v>
      </c>
      <c r="C39" s="1">
        <v>571.79999999999995</v>
      </c>
      <c r="D39" s="1">
        <v>22.5</v>
      </c>
      <c r="E39" s="1">
        <v>20.8</v>
      </c>
      <c r="F39" s="4">
        <v>1.1800000000000001E-3</v>
      </c>
      <c r="G39" s="1">
        <v>0</v>
      </c>
      <c r="H39" s="4">
        <v>0.374</v>
      </c>
      <c r="I39" s="1">
        <v>0</v>
      </c>
      <c r="J39" s="4">
        <v>2.1000000000000001E-2</v>
      </c>
      <c r="K39" s="4">
        <v>9.2899999999999996E-3</v>
      </c>
    </row>
    <row r="40" spans="1:12" x14ac:dyDescent="0.15">
      <c r="A40" s="1">
        <v>519</v>
      </c>
      <c r="B40" s="1">
        <v>1087.2</v>
      </c>
      <c r="C40" s="1">
        <v>530.20000000000005</v>
      </c>
      <c r="D40" s="1">
        <v>22.5</v>
      </c>
      <c r="E40" s="1">
        <v>21</v>
      </c>
      <c r="F40" s="4">
        <v>1.6900000000000001E-3</v>
      </c>
      <c r="G40" s="1">
        <v>0</v>
      </c>
      <c r="H40" s="4">
        <v>-0.32</v>
      </c>
      <c r="I40" s="1">
        <v>0</v>
      </c>
      <c r="J40" s="4">
        <v>1.9699999999999999E-2</v>
      </c>
      <c r="K40" s="4">
        <v>8.4499999999999992E-3</v>
      </c>
    </row>
    <row r="41" spans="1:12" x14ac:dyDescent="0.15">
      <c r="A41" s="1">
        <v>520</v>
      </c>
      <c r="B41" s="1">
        <v>1036.0999999999999</v>
      </c>
      <c r="C41" s="1">
        <v>496.3</v>
      </c>
      <c r="D41" s="1">
        <v>22.5</v>
      </c>
      <c r="E41" s="1">
        <v>21.1</v>
      </c>
      <c r="F41" s="4">
        <v>2.0200000000000001E-3</v>
      </c>
      <c r="G41" s="1">
        <v>0</v>
      </c>
      <c r="H41" s="4">
        <v>-0.16300000000000001</v>
      </c>
      <c r="I41" s="1">
        <v>0</v>
      </c>
      <c r="J41" s="4">
        <v>1.8700000000000001E-2</v>
      </c>
      <c r="K41" s="4">
        <v>7.7799999999999996E-3</v>
      </c>
    </row>
    <row r="42" spans="1:12" x14ac:dyDescent="0.15">
      <c r="A42" s="1">
        <v>521</v>
      </c>
      <c r="B42" s="1">
        <v>993.9</v>
      </c>
      <c r="C42" s="1">
        <v>468.6</v>
      </c>
      <c r="D42" s="1">
        <v>22.6</v>
      </c>
      <c r="E42" s="1">
        <v>21.2</v>
      </c>
      <c r="F42" s="4">
        <v>2.32E-3</v>
      </c>
      <c r="G42" s="1">
        <v>0</v>
      </c>
      <c r="H42" s="4">
        <v>-0.17399999999999999</v>
      </c>
      <c r="I42" s="1">
        <v>0</v>
      </c>
      <c r="J42" s="4">
        <v>1.7899999999999999E-2</v>
      </c>
      <c r="K42" s="4">
        <v>7.2300000000000003E-3</v>
      </c>
    </row>
    <row r="43" spans="1:12" x14ac:dyDescent="0.15">
      <c r="A43" s="1">
        <v>522</v>
      </c>
      <c r="B43" s="1">
        <v>958.1</v>
      </c>
      <c r="C43" s="1">
        <v>445.4</v>
      </c>
      <c r="D43" s="1">
        <v>22.6</v>
      </c>
      <c r="E43" s="1">
        <v>21.3</v>
      </c>
      <c r="F43" s="4">
        <v>2.3600000000000001E-3</v>
      </c>
      <c r="G43" s="1">
        <v>0</v>
      </c>
      <c r="H43" s="4">
        <v>-0.125</v>
      </c>
      <c r="I43" s="1">
        <v>0</v>
      </c>
      <c r="J43" s="4">
        <v>1.72E-2</v>
      </c>
      <c r="K43" s="4">
        <v>6.7799999999999996E-3</v>
      </c>
    </row>
    <row r="44" spans="1:12" x14ac:dyDescent="0.15">
      <c r="A44" s="1">
        <v>523</v>
      </c>
      <c r="B44" s="1">
        <v>927.2</v>
      </c>
      <c r="C44" s="1">
        <v>425.6</v>
      </c>
      <c r="D44" s="1">
        <v>22.6</v>
      </c>
      <c r="E44" s="1">
        <v>21.4</v>
      </c>
      <c r="F44" s="4">
        <v>2.2699999999999999E-3</v>
      </c>
      <c r="G44" s="1">
        <v>0</v>
      </c>
      <c r="H44" s="4">
        <v>-0.121</v>
      </c>
      <c r="I44" s="1">
        <v>0</v>
      </c>
      <c r="J44" s="4">
        <v>1.6500000000000001E-2</v>
      </c>
      <c r="K44" s="4">
        <v>6.3899999999999998E-3</v>
      </c>
    </row>
    <row r="45" spans="1:12" x14ac:dyDescent="0.15">
      <c r="A45" s="1">
        <v>524</v>
      </c>
      <c r="B45" s="1">
        <v>900.2</v>
      </c>
      <c r="C45" s="1">
        <v>408.5</v>
      </c>
      <c r="D45" s="1">
        <v>22.6</v>
      </c>
      <c r="E45" s="1">
        <v>21.4</v>
      </c>
      <c r="F45" s="4">
        <v>2.5300000000000001E-3</v>
      </c>
      <c r="G45" s="1">
        <v>0</v>
      </c>
      <c r="H45" s="4">
        <v>-0.126</v>
      </c>
      <c r="I45" s="1">
        <v>0</v>
      </c>
      <c r="J45" s="4">
        <v>1.6E-2</v>
      </c>
      <c r="K45" s="4">
        <v>6.0699999999999999E-3</v>
      </c>
    </row>
    <row r="46" spans="1:12" x14ac:dyDescent="0.15">
      <c r="A46" s="1">
        <v>525</v>
      </c>
      <c r="B46" s="1">
        <v>876.2</v>
      </c>
      <c r="C46" s="1">
        <v>393.7</v>
      </c>
      <c r="D46" s="1">
        <v>22.6</v>
      </c>
      <c r="E46" s="1">
        <v>21.5</v>
      </c>
      <c r="F46" s="4">
        <v>2.4399999999999999E-3</v>
      </c>
      <c r="G46" s="1">
        <v>0</v>
      </c>
      <c r="H46" s="4">
        <v>-0.11899999999999999</v>
      </c>
      <c r="I46" s="1">
        <v>0</v>
      </c>
      <c r="J46" s="4">
        <v>1.55E-2</v>
      </c>
      <c r="K46" s="4">
        <v>5.7800000000000004E-3</v>
      </c>
    </row>
    <row r="47" spans="1:12" x14ac:dyDescent="0.15">
      <c r="A47" s="1">
        <v>526</v>
      </c>
      <c r="B47" s="1">
        <v>854.8</v>
      </c>
      <c r="C47" s="1">
        <v>380.7</v>
      </c>
      <c r="D47" s="1">
        <v>22.6</v>
      </c>
      <c r="E47" s="1">
        <v>21.6</v>
      </c>
      <c r="F47" s="4">
        <v>2.4399999999999999E-3</v>
      </c>
      <c r="G47" s="1">
        <v>0</v>
      </c>
      <c r="H47" s="4">
        <v>-0.122</v>
      </c>
      <c r="I47" s="1">
        <v>0</v>
      </c>
      <c r="J47" s="4">
        <v>1.5100000000000001E-2</v>
      </c>
      <c r="K47" s="4">
        <v>5.5399999999999998E-3</v>
      </c>
    </row>
    <row r="48" spans="1:12" x14ac:dyDescent="0.15">
      <c r="A48" s="1">
        <v>527</v>
      </c>
      <c r="B48" s="1">
        <v>835.4</v>
      </c>
      <c r="C48" s="1">
        <v>369.1</v>
      </c>
      <c r="D48" s="1">
        <v>22.6</v>
      </c>
      <c r="E48" s="1">
        <v>21.7</v>
      </c>
      <c r="F48" s="4">
        <v>2.49E-3</v>
      </c>
      <c r="G48" s="1">
        <v>0</v>
      </c>
      <c r="H48" s="4">
        <v>-9.9199999999999997E-2</v>
      </c>
      <c r="I48" s="1">
        <v>0</v>
      </c>
      <c r="J48" s="4">
        <v>1.47E-2</v>
      </c>
      <c r="K48" s="4">
        <v>5.3200000000000001E-3</v>
      </c>
    </row>
    <row r="49" spans="1:11" x14ac:dyDescent="0.15">
      <c r="A49" s="1">
        <v>528</v>
      </c>
      <c r="B49" s="1">
        <v>817.6</v>
      </c>
      <c r="C49" s="1">
        <v>358.8</v>
      </c>
      <c r="D49" s="1">
        <v>22.6</v>
      </c>
      <c r="E49" s="1">
        <v>21.7</v>
      </c>
      <c r="F49" s="4">
        <v>2.4599999999999999E-3</v>
      </c>
      <c r="G49" s="1">
        <v>0</v>
      </c>
      <c r="H49" s="4">
        <v>-0.104</v>
      </c>
      <c r="I49" s="1">
        <v>0</v>
      </c>
      <c r="J49" s="4">
        <v>1.43E-2</v>
      </c>
      <c r="K49" s="4">
        <v>5.13E-3</v>
      </c>
    </row>
    <row r="50" spans="1:11" x14ac:dyDescent="0.15">
      <c r="A50" s="1">
        <v>529</v>
      </c>
      <c r="B50" s="1">
        <v>801.3</v>
      </c>
      <c r="C50" s="1">
        <v>349.5</v>
      </c>
      <c r="D50" s="1">
        <v>22.6</v>
      </c>
      <c r="E50" s="1">
        <v>21.7</v>
      </c>
      <c r="F50" s="4">
        <v>2.4199999999999998E-3</v>
      </c>
      <c r="G50" s="1">
        <v>0</v>
      </c>
      <c r="H50" s="4">
        <v>-9.74E-2</v>
      </c>
      <c r="I50" s="1">
        <v>0</v>
      </c>
      <c r="J50" s="4">
        <v>1.4E-2</v>
      </c>
      <c r="K50" s="4">
        <v>4.96E-3</v>
      </c>
    </row>
    <row r="51" spans="1:11" x14ac:dyDescent="0.15">
      <c r="A51" s="1">
        <v>530</v>
      </c>
      <c r="B51" s="1">
        <v>786.3</v>
      </c>
      <c r="C51" s="1">
        <v>341.1</v>
      </c>
      <c r="D51" s="1">
        <v>22.6</v>
      </c>
      <c r="E51" s="1">
        <v>21.8</v>
      </c>
      <c r="F51" s="4">
        <v>2.4599999999999999E-3</v>
      </c>
      <c r="G51" s="1">
        <v>0</v>
      </c>
      <c r="H51" s="4">
        <v>-9.7699999999999995E-2</v>
      </c>
      <c r="I51" s="1">
        <v>0</v>
      </c>
      <c r="J51" s="4">
        <v>1.37E-2</v>
      </c>
      <c r="K51" s="4">
        <v>4.7999999999999996E-3</v>
      </c>
    </row>
    <row r="52" spans="1:11" x14ac:dyDescent="0.15">
      <c r="A52" s="1">
        <v>531</v>
      </c>
      <c r="B52" s="1">
        <v>772.2</v>
      </c>
      <c r="C52" s="1">
        <v>333.4</v>
      </c>
      <c r="D52" s="1">
        <v>22.6</v>
      </c>
      <c r="E52" s="1">
        <v>21.8</v>
      </c>
      <c r="F52" s="4">
        <v>2.5500000000000002E-3</v>
      </c>
      <c r="G52" s="1">
        <v>0</v>
      </c>
      <c r="H52" s="4">
        <v>-0.104</v>
      </c>
      <c r="I52" s="1">
        <v>0</v>
      </c>
      <c r="J52" s="4">
        <v>1.34E-2</v>
      </c>
      <c r="K52" s="4">
        <v>4.6600000000000001E-3</v>
      </c>
    </row>
    <row r="53" spans="1:11" x14ac:dyDescent="0.15">
      <c r="A53" s="1">
        <v>532</v>
      </c>
      <c r="B53" s="1">
        <v>759.2</v>
      </c>
      <c r="C53" s="1">
        <v>326.5</v>
      </c>
      <c r="D53" s="1">
        <v>22.6</v>
      </c>
      <c r="E53" s="1">
        <v>21.9</v>
      </c>
      <c r="F53" s="4">
        <v>2.49E-3</v>
      </c>
      <c r="G53" s="1">
        <v>0</v>
      </c>
      <c r="H53" s="4">
        <v>-9.8500000000000004E-2</v>
      </c>
      <c r="I53" s="1">
        <v>0</v>
      </c>
      <c r="J53" s="4">
        <v>1.3100000000000001E-2</v>
      </c>
      <c r="K53" s="4">
        <v>4.5300000000000002E-3</v>
      </c>
    </row>
    <row r="54" spans="1:11" x14ac:dyDescent="0.15">
      <c r="A54" s="1">
        <v>533</v>
      </c>
      <c r="B54" s="1">
        <v>746.9</v>
      </c>
      <c r="C54" s="1">
        <v>320</v>
      </c>
      <c r="D54" s="1">
        <v>22.6</v>
      </c>
      <c r="E54" s="1">
        <v>21.9</v>
      </c>
      <c r="F54" s="4">
        <v>2.4199999999999998E-3</v>
      </c>
      <c r="G54" s="1">
        <v>0</v>
      </c>
      <c r="H54" s="4">
        <v>-9.74E-2</v>
      </c>
      <c r="I54" s="1">
        <v>0</v>
      </c>
      <c r="J54" s="4">
        <v>1.29E-2</v>
      </c>
      <c r="K54" s="4">
        <v>4.4200000000000003E-3</v>
      </c>
    </row>
    <row r="55" spans="1:11" x14ac:dyDescent="0.15">
      <c r="A55" s="1">
        <v>534</v>
      </c>
      <c r="B55" s="1">
        <v>735.3</v>
      </c>
      <c r="C55" s="1">
        <v>314</v>
      </c>
      <c r="D55" s="1">
        <v>22.6</v>
      </c>
      <c r="E55" s="1">
        <v>22</v>
      </c>
      <c r="F55" s="4">
        <v>2.3999999999999998E-3</v>
      </c>
      <c r="G55" s="1">
        <v>0</v>
      </c>
      <c r="H55" s="4">
        <v>-9.5899999999999999E-2</v>
      </c>
      <c r="I55" s="1">
        <v>0</v>
      </c>
      <c r="J55" s="4">
        <v>1.26E-2</v>
      </c>
      <c r="K55" s="4">
        <v>4.3099999999999996E-3</v>
      </c>
    </row>
    <row r="56" spans="1:11" x14ac:dyDescent="0.15">
      <c r="A56" s="1">
        <v>535</v>
      </c>
      <c r="B56" s="1">
        <v>724.4</v>
      </c>
      <c r="C56" s="1">
        <v>308.39999999999998</v>
      </c>
      <c r="D56" s="1">
        <v>22.6</v>
      </c>
      <c r="E56" s="1">
        <v>22</v>
      </c>
      <c r="F56" s="4">
        <v>2.49E-3</v>
      </c>
      <c r="G56" s="1">
        <v>0</v>
      </c>
      <c r="H56" s="4">
        <v>-0.105</v>
      </c>
      <c r="I56" s="1">
        <v>0</v>
      </c>
      <c r="J56" s="4">
        <v>1.24E-2</v>
      </c>
      <c r="K56" s="4">
        <v>4.2100000000000002E-3</v>
      </c>
    </row>
    <row r="57" spans="1:11" x14ac:dyDescent="0.15">
      <c r="A57" s="1">
        <v>536</v>
      </c>
      <c r="B57" s="1">
        <v>714</v>
      </c>
      <c r="C57" s="1">
        <v>303.3</v>
      </c>
      <c r="D57" s="1">
        <v>22.6</v>
      </c>
      <c r="E57" s="1">
        <v>22</v>
      </c>
      <c r="F57" s="4">
        <v>2.4199999999999998E-3</v>
      </c>
      <c r="G57" s="1">
        <v>0</v>
      </c>
      <c r="H57" s="4">
        <v>-8.9499999999999996E-2</v>
      </c>
      <c r="I57" s="1">
        <v>0</v>
      </c>
      <c r="J57" s="4">
        <v>1.2200000000000001E-2</v>
      </c>
      <c r="K57" s="4">
        <v>4.1200000000000004E-3</v>
      </c>
    </row>
    <row r="58" spans="1:11" x14ac:dyDescent="0.15">
      <c r="A58" s="1">
        <v>537</v>
      </c>
      <c r="B58" s="1">
        <v>704</v>
      </c>
      <c r="C58" s="1">
        <v>298.5</v>
      </c>
      <c r="D58" s="1">
        <v>22.6</v>
      </c>
      <c r="E58" s="1">
        <v>22.1</v>
      </c>
      <c r="F58" s="4">
        <v>2.3999999999999998E-3</v>
      </c>
      <c r="G58" s="1">
        <v>0</v>
      </c>
      <c r="H58" s="4">
        <v>-9.3200000000000005E-2</v>
      </c>
      <c r="I58" s="1">
        <v>0</v>
      </c>
      <c r="J58" s="4">
        <v>1.2E-2</v>
      </c>
      <c r="K58" s="4">
        <v>4.0299999999999997E-3</v>
      </c>
    </row>
    <row r="59" spans="1:11" x14ac:dyDescent="0.15">
      <c r="A59" s="1">
        <v>538</v>
      </c>
      <c r="B59" s="1">
        <v>694.6</v>
      </c>
      <c r="C59" s="1">
        <v>294</v>
      </c>
      <c r="D59" s="1">
        <v>22.6</v>
      </c>
      <c r="E59" s="1">
        <v>22.1</v>
      </c>
      <c r="F59" s="4">
        <v>2.2699999999999999E-3</v>
      </c>
      <c r="G59" s="1">
        <v>0</v>
      </c>
      <c r="H59" s="4">
        <v>-8.6400000000000005E-2</v>
      </c>
      <c r="I59" s="1">
        <v>0</v>
      </c>
      <c r="J59" s="4">
        <v>1.18E-2</v>
      </c>
      <c r="K59" s="4">
        <v>3.9500000000000004E-3</v>
      </c>
    </row>
    <row r="60" spans="1:11" x14ac:dyDescent="0.15">
      <c r="A60" s="1">
        <v>539</v>
      </c>
      <c r="B60" s="1">
        <v>685.5</v>
      </c>
      <c r="C60" s="1">
        <v>289.8</v>
      </c>
      <c r="D60" s="1">
        <v>22.6</v>
      </c>
      <c r="E60" s="1">
        <v>22.1</v>
      </c>
      <c r="F60" s="4">
        <v>2.4399999999999999E-3</v>
      </c>
      <c r="G60" s="1">
        <v>0</v>
      </c>
      <c r="H60" s="4">
        <v>-9.0300000000000005E-2</v>
      </c>
      <c r="I60" s="1">
        <v>0</v>
      </c>
      <c r="J60" s="4">
        <v>1.1599999999999999E-2</v>
      </c>
      <c r="K60" s="4">
        <v>3.8800000000000002E-3</v>
      </c>
    </row>
    <row r="61" spans="1:11" x14ac:dyDescent="0.15">
      <c r="A61" s="1">
        <v>540</v>
      </c>
      <c r="B61" s="1">
        <v>676.8</v>
      </c>
      <c r="C61" s="1">
        <v>285.8</v>
      </c>
      <c r="D61" s="1">
        <v>22.6</v>
      </c>
      <c r="E61" s="1">
        <v>22.2</v>
      </c>
      <c r="F61" s="4">
        <v>2.4399999999999999E-3</v>
      </c>
      <c r="G61" s="1">
        <v>0</v>
      </c>
      <c r="H61" s="4">
        <v>-9.1499999999999998E-2</v>
      </c>
      <c r="I61" s="1">
        <v>0</v>
      </c>
      <c r="J61" s="4">
        <v>1.14E-2</v>
      </c>
      <c r="K61" s="4">
        <v>3.81E-3</v>
      </c>
    </row>
    <row r="62" spans="1:11" x14ac:dyDescent="0.15">
      <c r="A62" s="1">
        <v>541</v>
      </c>
      <c r="B62" s="1">
        <v>668.5</v>
      </c>
      <c r="C62" s="1">
        <v>282</v>
      </c>
      <c r="D62" s="1">
        <v>22.6</v>
      </c>
      <c r="E62" s="1">
        <v>22.2</v>
      </c>
      <c r="F62" s="4">
        <v>2.4399999999999999E-3</v>
      </c>
      <c r="G62" s="1">
        <v>0</v>
      </c>
      <c r="H62" s="4">
        <v>-8.9099999999999999E-2</v>
      </c>
      <c r="I62" s="1">
        <v>0</v>
      </c>
      <c r="J62" s="4">
        <v>1.1299999999999999E-2</v>
      </c>
      <c r="K62" s="4">
        <v>3.7399999999999998E-3</v>
      </c>
    </row>
    <row r="63" spans="1:11" x14ac:dyDescent="0.15">
      <c r="A63" s="1">
        <v>542</v>
      </c>
      <c r="B63" s="1">
        <v>660.4</v>
      </c>
      <c r="C63" s="1">
        <v>278.3</v>
      </c>
      <c r="D63" s="1">
        <v>22.5</v>
      </c>
      <c r="E63" s="1">
        <v>22.2</v>
      </c>
      <c r="F63" s="4">
        <v>2.2699999999999999E-3</v>
      </c>
      <c r="G63" s="1">
        <v>0</v>
      </c>
      <c r="H63" s="4">
        <v>-8.9499999999999996E-2</v>
      </c>
      <c r="I63" s="1">
        <v>0</v>
      </c>
      <c r="J63" s="4">
        <v>1.11E-2</v>
      </c>
      <c r="K63" s="4">
        <v>3.6800000000000001E-3</v>
      </c>
    </row>
    <row r="64" spans="1:11" x14ac:dyDescent="0.15">
      <c r="A64" s="1">
        <v>543</v>
      </c>
      <c r="B64" s="1">
        <v>652.70000000000005</v>
      </c>
      <c r="C64" s="1">
        <v>275</v>
      </c>
      <c r="D64" s="1">
        <v>22.6</v>
      </c>
      <c r="E64" s="1">
        <v>22.2</v>
      </c>
      <c r="F64" s="4">
        <v>2.1900000000000001E-3</v>
      </c>
      <c r="G64" s="1">
        <v>0</v>
      </c>
      <c r="H64" s="4">
        <v>-8.4400000000000003E-2</v>
      </c>
      <c r="I64" s="1">
        <v>0</v>
      </c>
      <c r="J64" s="4">
        <v>1.09E-2</v>
      </c>
      <c r="K64" s="4">
        <v>3.62E-3</v>
      </c>
    </row>
    <row r="65" spans="1:11" x14ac:dyDescent="0.15">
      <c r="A65" s="1">
        <v>544</v>
      </c>
      <c r="B65" s="1">
        <v>645.20000000000005</v>
      </c>
      <c r="C65" s="1">
        <v>271.7</v>
      </c>
      <c r="D65" s="1">
        <v>22.6</v>
      </c>
      <c r="E65" s="1">
        <v>22.2</v>
      </c>
      <c r="F65" s="4">
        <v>2.3999999999999998E-3</v>
      </c>
      <c r="G65" s="1">
        <v>0</v>
      </c>
      <c r="H65" s="4">
        <v>-9.6600000000000005E-2</v>
      </c>
      <c r="I65" s="1">
        <v>0</v>
      </c>
      <c r="J65" s="4">
        <v>1.0800000000000001E-2</v>
      </c>
      <c r="K65" s="4">
        <v>3.5699999999999998E-3</v>
      </c>
    </row>
    <row r="66" spans="1:11" x14ac:dyDescent="0.15">
      <c r="A66" s="1">
        <v>545</v>
      </c>
      <c r="B66" s="1">
        <v>638</v>
      </c>
      <c r="C66" s="1">
        <v>268.60000000000002</v>
      </c>
      <c r="D66" s="1">
        <v>22.6</v>
      </c>
      <c r="E66" s="1">
        <v>22.3</v>
      </c>
      <c r="F66" s="4">
        <v>2.4599999999999999E-3</v>
      </c>
      <c r="G66" s="1">
        <v>0</v>
      </c>
      <c r="H66" s="4">
        <v>-8.6999999999999994E-2</v>
      </c>
      <c r="I66" s="1">
        <v>0</v>
      </c>
      <c r="J66" s="4">
        <v>1.06E-2</v>
      </c>
      <c r="K66" s="4">
        <v>3.5100000000000001E-3</v>
      </c>
    </row>
    <row r="67" spans="1:11" x14ac:dyDescent="0.15">
      <c r="A67" s="1">
        <v>546</v>
      </c>
      <c r="B67" s="1">
        <v>630.9</v>
      </c>
      <c r="C67" s="1">
        <v>265.60000000000002</v>
      </c>
      <c r="D67" s="1">
        <v>22.6</v>
      </c>
      <c r="E67" s="1">
        <v>22.3</v>
      </c>
      <c r="F67" s="4">
        <v>2.49E-3</v>
      </c>
      <c r="G67" s="1">
        <v>0</v>
      </c>
      <c r="H67" s="4">
        <v>-9.5100000000000004E-2</v>
      </c>
      <c r="I67" s="1">
        <v>0</v>
      </c>
      <c r="J67" s="4">
        <v>1.0500000000000001E-2</v>
      </c>
      <c r="K67" s="4">
        <v>3.46E-3</v>
      </c>
    </row>
    <row r="68" spans="1:11" x14ac:dyDescent="0.15">
      <c r="A68" s="1">
        <v>547</v>
      </c>
      <c r="B68" s="1">
        <v>624.1</v>
      </c>
      <c r="C68" s="1">
        <v>262.8</v>
      </c>
      <c r="D68" s="1">
        <v>22.6</v>
      </c>
      <c r="E68" s="1">
        <v>22.3</v>
      </c>
      <c r="F68" s="4">
        <v>2.3800000000000002E-3</v>
      </c>
      <c r="G68" s="1">
        <v>0</v>
      </c>
      <c r="H68" s="4">
        <v>-9.1700000000000004E-2</v>
      </c>
      <c r="I68" s="1">
        <v>0</v>
      </c>
      <c r="J68" s="4">
        <v>1.03E-2</v>
      </c>
      <c r="K68" s="4">
        <v>3.4099999999999998E-3</v>
      </c>
    </row>
    <row r="69" spans="1:11" x14ac:dyDescent="0.15">
      <c r="A69" s="1">
        <v>548</v>
      </c>
      <c r="B69" s="1">
        <v>617.5</v>
      </c>
      <c r="C69" s="1">
        <v>260.10000000000002</v>
      </c>
      <c r="D69" s="1">
        <v>22.6</v>
      </c>
      <c r="E69" s="1">
        <v>22.3</v>
      </c>
      <c r="F69" s="4">
        <v>2.3600000000000001E-3</v>
      </c>
      <c r="G69" s="1">
        <v>0</v>
      </c>
      <c r="H69" s="4">
        <v>-9.1499999999999998E-2</v>
      </c>
      <c r="I69" s="1">
        <v>0</v>
      </c>
      <c r="J69" s="4">
        <v>1.0200000000000001E-2</v>
      </c>
      <c r="K69" s="4">
        <v>3.3700000000000002E-3</v>
      </c>
    </row>
    <row r="70" spans="1:11" x14ac:dyDescent="0.15">
      <c r="A70" s="1">
        <v>549</v>
      </c>
      <c r="B70" s="1">
        <v>611.1</v>
      </c>
      <c r="C70" s="1">
        <v>257.5</v>
      </c>
      <c r="D70" s="1">
        <v>22.6</v>
      </c>
      <c r="E70" s="1">
        <v>22.3</v>
      </c>
      <c r="F70" s="4">
        <v>2.3800000000000002E-3</v>
      </c>
      <c r="G70" s="1">
        <v>0</v>
      </c>
      <c r="H70" s="4">
        <v>-8.9800000000000005E-2</v>
      </c>
      <c r="I70" s="1">
        <v>0</v>
      </c>
      <c r="J70" s="4">
        <v>1.01E-2</v>
      </c>
      <c r="K70" s="4">
        <v>3.32E-3</v>
      </c>
    </row>
    <row r="71" spans="1:11" x14ac:dyDescent="0.15">
      <c r="A71" s="1">
        <v>550</v>
      </c>
      <c r="B71" s="1">
        <v>604.79999999999995</v>
      </c>
      <c r="C71" s="1">
        <v>255</v>
      </c>
      <c r="D71" s="1">
        <v>22.6</v>
      </c>
      <c r="E71" s="1">
        <v>22.4</v>
      </c>
      <c r="F71" s="4">
        <v>2.3600000000000001E-3</v>
      </c>
      <c r="G71" s="1">
        <v>0</v>
      </c>
      <c r="H71" s="4">
        <v>-8.72E-2</v>
      </c>
      <c r="I71" s="1">
        <v>0</v>
      </c>
      <c r="J71" s="4">
        <v>9.9600000000000001E-3</v>
      </c>
      <c r="K71" s="4">
        <v>3.2799999999999999E-3</v>
      </c>
    </row>
    <row r="72" spans="1:11" x14ac:dyDescent="0.15">
      <c r="A72" s="1">
        <v>551</v>
      </c>
      <c r="B72" s="1">
        <v>598.70000000000005</v>
      </c>
      <c r="C72" s="1">
        <v>252.6</v>
      </c>
      <c r="D72" s="1">
        <v>22.6</v>
      </c>
      <c r="E72" s="1">
        <v>22.4</v>
      </c>
      <c r="F72" s="4">
        <v>2.2699999999999999E-3</v>
      </c>
      <c r="G72" s="1">
        <v>0</v>
      </c>
      <c r="H72" s="4">
        <v>-9.0200000000000002E-2</v>
      </c>
      <c r="I72" s="1">
        <v>0</v>
      </c>
      <c r="J72" s="4">
        <v>9.8300000000000002E-3</v>
      </c>
      <c r="K72" s="4">
        <v>3.2399999999999998E-3</v>
      </c>
    </row>
    <row r="73" spans="1:11" x14ac:dyDescent="0.15">
      <c r="A73" s="1">
        <v>552</v>
      </c>
      <c r="B73" s="1">
        <v>592.79999999999995</v>
      </c>
      <c r="C73" s="1">
        <v>250.3</v>
      </c>
      <c r="D73" s="1">
        <v>22.6</v>
      </c>
      <c r="E73" s="1">
        <v>22.4</v>
      </c>
      <c r="F73" s="4">
        <v>2.4199999999999998E-3</v>
      </c>
      <c r="G73" s="1">
        <v>0</v>
      </c>
      <c r="H73" s="4">
        <v>-8.9499999999999996E-2</v>
      </c>
      <c r="I73" s="1">
        <v>0</v>
      </c>
      <c r="J73" s="4">
        <v>9.7099999999999999E-3</v>
      </c>
      <c r="K73" s="4">
        <v>3.2000000000000002E-3</v>
      </c>
    </row>
    <row r="74" spans="1:11" x14ac:dyDescent="0.15">
      <c r="A74" s="1">
        <v>553</v>
      </c>
      <c r="B74" s="1">
        <v>587</v>
      </c>
      <c r="C74" s="1">
        <v>248</v>
      </c>
      <c r="D74" s="1">
        <v>22.6</v>
      </c>
      <c r="E74" s="1">
        <v>22.4</v>
      </c>
      <c r="F74" s="4">
        <v>2.2699999999999999E-3</v>
      </c>
      <c r="G74" s="1">
        <v>0</v>
      </c>
      <c r="H74" s="4">
        <v>-9.0200000000000002E-2</v>
      </c>
      <c r="I74" s="1">
        <v>0</v>
      </c>
      <c r="J74" s="4">
        <v>9.5999999999999992E-3</v>
      </c>
      <c r="K74" s="4">
        <v>3.16E-3</v>
      </c>
    </row>
    <row r="75" spans="1:11" x14ac:dyDescent="0.15">
      <c r="A75" s="1">
        <v>554</v>
      </c>
      <c r="B75" s="1">
        <v>581.4</v>
      </c>
      <c r="C75" s="1">
        <v>246</v>
      </c>
      <c r="D75" s="1">
        <v>22.5</v>
      </c>
      <c r="E75" s="1">
        <v>22.4</v>
      </c>
      <c r="F75" s="4">
        <v>2.32E-3</v>
      </c>
      <c r="G75" s="1">
        <v>0</v>
      </c>
      <c r="H75" s="4">
        <v>-8.3400000000000002E-2</v>
      </c>
      <c r="I75" s="1">
        <v>0</v>
      </c>
      <c r="J75" s="4">
        <v>9.4800000000000006E-3</v>
      </c>
      <c r="K75" s="4">
        <v>3.13E-3</v>
      </c>
    </row>
    <row r="76" spans="1:11" x14ac:dyDescent="0.15">
      <c r="A76" s="1">
        <v>555</v>
      </c>
      <c r="B76" s="1">
        <v>575.9</v>
      </c>
      <c r="C76" s="1">
        <v>243.9</v>
      </c>
      <c r="D76" s="1">
        <v>22.5</v>
      </c>
      <c r="E76" s="1">
        <v>22.4</v>
      </c>
      <c r="F76" s="4">
        <v>2.2699999999999999E-3</v>
      </c>
      <c r="G76" s="1">
        <v>0</v>
      </c>
      <c r="H76" s="4">
        <v>-8.2900000000000001E-2</v>
      </c>
      <c r="I76" s="1">
        <v>0</v>
      </c>
      <c r="J76" s="4">
        <v>9.3699999999999999E-3</v>
      </c>
      <c r="K76" s="4">
        <v>3.0899999999999999E-3</v>
      </c>
    </row>
    <row r="77" spans="1:11" x14ac:dyDescent="0.15">
      <c r="A77" s="1">
        <v>556</v>
      </c>
      <c r="B77" s="1">
        <v>570.6</v>
      </c>
      <c r="C77" s="1">
        <v>242</v>
      </c>
      <c r="D77" s="1">
        <v>22.4</v>
      </c>
      <c r="E77" s="1">
        <v>22.5</v>
      </c>
      <c r="F77" s="4">
        <v>2.4399999999999999E-3</v>
      </c>
      <c r="G77" s="1">
        <v>0</v>
      </c>
      <c r="H77" s="4">
        <v>-8.8499999999999995E-2</v>
      </c>
      <c r="I77" s="1">
        <v>0</v>
      </c>
      <c r="J77" s="4">
        <v>9.2700000000000005E-3</v>
      </c>
      <c r="K77" s="4">
        <v>3.0599999999999998E-3</v>
      </c>
    </row>
    <row r="78" spans="1:11" x14ac:dyDescent="0.15">
      <c r="A78" s="1">
        <v>557</v>
      </c>
      <c r="B78" s="1">
        <v>565.4</v>
      </c>
      <c r="C78" s="1">
        <v>240.1</v>
      </c>
      <c r="D78" s="1">
        <v>22.3</v>
      </c>
      <c r="E78" s="1">
        <v>22.5</v>
      </c>
      <c r="F78" s="4">
        <v>2.1900000000000001E-3</v>
      </c>
      <c r="G78" s="1">
        <v>0</v>
      </c>
      <c r="H78" s="4">
        <v>-7.6300000000000007E-2</v>
      </c>
      <c r="I78" s="1">
        <v>0</v>
      </c>
      <c r="J78" s="4">
        <v>9.1599999999999997E-3</v>
      </c>
      <c r="K78" s="4">
        <v>3.0300000000000001E-3</v>
      </c>
    </row>
    <row r="79" spans="1:11" x14ac:dyDescent="0.15">
      <c r="A79" s="1">
        <v>558</v>
      </c>
      <c r="B79" s="1">
        <v>560.29999999999995</v>
      </c>
      <c r="C79" s="1">
        <v>238.2</v>
      </c>
      <c r="D79" s="1">
        <v>22.3</v>
      </c>
      <c r="E79" s="1">
        <v>22.5</v>
      </c>
      <c r="F79" s="4">
        <v>2.2100000000000002E-3</v>
      </c>
      <c r="G79" s="1">
        <v>0</v>
      </c>
      <c r="H79" s="4">
        <v>-8.2900000000000001E-2</v>
      </c>
      <c r="I79" s="1">
        <v>0</v>
      </c>
      <c r="J79" s="4">
        <v>9.0600000000000003E-3</v>
      </c>
      <c r="K79" s="4">
        <v>3.0000000000000001E-3</v>
      </c>
    </row>
    <row r="80" spans="1:11" x14ac:dyDescent="0.15">
      <c r="A80" s="1">
        <v>559</v>
      </c>
      <c r="B80" s="1">
        <v>555.29999999999995</v>
      </c>
      <c r="C80" s="1">
        <v>236.4</v>
      </c>
      <c r="D80" s="1">
        <v>22.3</v>
      </c>
      <c r="E80" s="1">
        <v>22.5</v>
      </c>
      <c r="F80" s="4">
        <v>2.3E-3</v>
      </c>
      <c r="G80" s="1">
        <v>0</v>
      </c>
      <c r="H80" s="4">
        <v>-8.1500000000000003E-2</v>
      </c>
      <c r="I80" s="1">
        <v>0</v>
      </c>
      <c r="J80" s="4">
        <v>8.9599999999999992E-3</v>
      </c>
      <c r="K80" s="4">
        <v>2.97E-3</v>
      </c>
    </row>
    <row r="81" spans="1:11" x14ac:dyDescent="0.15">
      <c r="A81" s="1">
        <v>560</v>
      </c>
      <c r="B81" s="1">
        <v>550.4</v>
      </c>
      <c r="C81" s="1">
        <v>234.5</v>
      </c>
      <c r="D81" s="1">
        <v>22.3</v>
      </c>
      <c r="E81" s="1">
        <v>22.5</v>
      </c>
      <c r="F81" s="4">
        <v>2.3600000000000001E-3</v>
      </c>
      <c r="G81" s="1">
        <v>0</v>
      </c>
      <c r="H81" s="4">
        <v>-8.5400000000000004E-2</v>
      </c>
      <c r="I81" s="1">
        <v>0</v>
      </c>
      <c r="J81" s="4">
        <v>8.8599999999999998E-3</v>
      </c>
      <c r="K81" s="4">
        <v>2.9399999999999999E-3</v>
      </c>
    </row>
    <row r="82" spans="1:11" x14ac:dyDescent="0.15">
      <c r="A82" s="1">
        <v>561</v>
      </c>
      <c r="B82" s="1">
        <v>545.5</v>
      </c>
      <c r="C82" s="1">
        <v>232.7</v>
      </c>
      <c r="D82" s="1">
        <v>22.3</v>
      </c>
      <c r="E82" s="1">
        <v>22.5</v>
      </c>
      <c r="F82" s="4">
        <v>2.15E-3</v>
      </c>
      <c r="G82" s="1">
        <v>0</v>
      </c>
      <c r="H82" s="4">
        <v>-7.1599999999999997E-2</v>
      </c>
      <c r="I82" s="1">
        <v>0</v>
      </c>
      <c r="J82" s="4">
        <v>8.7600000000000004E-3</v>
      </c>
      <c r="K82" s="4">
        <v>2.9099999999999998E-3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workbookViewId="0">
      <selection activeCell="L111" sqref="L111"/>
    </sheetView>
  </sheetViews>
  <sheetFormatPr baseColWidth="10" defaultColWidth="8.83203125" defaultRowHeight="11" x14ac:dyDescent="0.15"/>
  <cols>
    <col min="1" max="1" width="31.83203125" style="1" customWidth="1"/>
    <col min="2" max="2" width="6.1640625" style="1" customWidth="1"/>
    <col min="3" max="3" width="9.1640625" style="1" customWidth="1"/>
    <col min="4" max="4" width="3.5" style="1" customWidth="1"/>
    <col min="5" max="5" width="5.83203125" style="1" customWidth="1"/>
    <col min="6" max="6" width="6.33203125" style="1" customWidth="1"/>
    <col min="7" max="7" width="4.1640625" style="1" customWidth="1"/>
    <col min="8" max="8" width="6.1640625" style="1" customWidth="1"/>
    <col min="9" max="9" width="4.83203125" style="1" customWidth="1"/>
    <col min="10" max="10" width="6.5" style="1" customWidth="1"/>
    <col min="11" max="11" width="5.83203125" style="1" customWidth="1"/>
    <col min="12" max="12" width="9.1640625" style="1" customWidth="1"/>
    <col min="13" max="13" width="8.5" style="7" customWidth="1"/>
    <col min="14" max="16384" width="8.83203125" style="1"/>
  </cols>
  <sheetData>
    <row r="1" spans="1:13" x14ac:dyDescent="0.15">
      <c r="A1" s="1" t="s">
        <v>27</v>
      </c>
      <c r="C1" s="1" t="s">
        <v>22</v>
      </c>
      <c r="E1" s="1">
        <v>16.28</v>
      </c>
    </row>
    <row r="3" spans="1:13" ht="22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5" t="s">
        <v>28</v>
      </c>
      <c r="M3" s="8" t="s">
        <v>14</v>
      </c>
    </row>
    <row r="4" spans="1:13" x14ac:dyDescent="0.15">
      <c r="A4" s="1">
        <v>176</v>
      </c>
      <c r="B4" s="1">
        <v>152.1</v>
      </c>
      <c r="C4" s="1">
        <v>124.9</v>
      </c>
      <c r="D4" s="1">
        <v>22.5</v>
      </c>
      <c r="E4" s="1">
        <v>22.3</v>
      </c>
      <c r="F4" s="4">
        <v>2.2699999999999999E-3</v>
      </c>
      <c r="G4" s="1">
        <v>0</v>
      </c>
      <c r="H4" s="4">
        <v>-6.9900000000000004E-2</v>
      </c>
      <c r="I4" s="1">
        <v>0</v>
      </c>
      <c r="J4" s="4">
        <v>1.65E-3</v>
      </c>
      <c r="K4" s="4">
        <v>1.2600000000000001E-3</v>
      </c>
      <c r="L4" s="4">
        <f>H4*1000000*0.031415/37</f>
        <v>-59.34887837837838</v>
      </c>
      <c r="M4" s="7">
        <v>1450</v>
      </c>
    </row>
    <row r="5" spans="1:13" x14ac:dyDescent="0.15">
      <c r="A5" s="1">
        <v>177</v>
      </c>
      <c r="B5" s="1">
        <v>151.9</v>
      </c>
      <c r="C5" s="1">
        <v>124.8</v>
      </c>
      <c r="D5" s="1">
        <v>22.5</v>
      </c>
      <c r="E5" s="1">
        <v>22.2</v>
      </c>
      <c r="F5" s="4">
        <v>2.1700000000000001E-3</v>
      </c>
      <c r="G5" s="1">
        <v>0</v>
      </c>
      <c r="H5" s="4">
        <v>-6.9800000000000001E-2</v>
      </c>
      <c r="I5" s="1">
        <v>0</v>
      </c>
      <c r="J5" s="4">
        <v>1.64E-3</v>
      </c>
      <c r="K5" s="4">
        <v>1.2600000000000001E-3</v>
      </c>
      <c r="L5" s="4">
        <f t="shared" ref="L5:L68" si="0">H5*1000000*0.031415/37</f>
        <v>-59.263972972972965</v>
      </c>
    </row>
    <row r="6" spans="1:13" x14ac:dyDescent="0.15">
      <c r="A6" s="1">
        <v>178</v>
      </c>
      <c r="B6" s="1">
        <v>151.80000000000001</v>
      </c>
      <c r="C6" s="1">
        <v>124.8</v>
      </c>
      <c r="D6" s="1">
        <v>22.5</v>
      </c>
      <c r="E6" s="1">
        <v>22.2</v>
      </c>
      <c r="F6" s="4">
        <v>2.1700000000000001E-3</v>
      </c>
      <c r="G6" s="1">
        <v>0</v>
      </c>
      <c r="H6" s="4">
        <v>-6.4799999999999996E-2</v>
      </c>
      <c r="I6" s="1">
        <v>0</v>
      </c>
      <c r="J6" s="4">
        <v>1.64E-3</v>
      </c>
      <c r="K6" s="4">
        <v>1.25E-3</v>
      </c>
      <c r="L6" s="4">
        <f t="shared" si="0"/>
        <v>-55.018702702702704</v>
      </c>
    </row>
    <row r="7" spans="1:13" x14ac:dyDescent="0.15">
      <c r="A7" s="1">
        <v>179</v>
      </c>
      <c r="B7" s="1">
        <v>151.6</v>
      </c>
      <c r="C7" s="1">
        <v>124.6</v>
      </c>
      <c r="D7" s="1">
        <v>22.4</v>
      </c>
      <c r="E7" s="1">
        <v>22.2</v>
      </c>
      <c r="F7" s="4">
        <v>2.1299999999999999E-3</v>
      </c>
      <c r="G7" s="1">
        <v>0</v>
      </c>
      <c r="H7" s="4">
        <v>-6.88E-2</v>
      </c>
      <c r="I7" s="1">
        <v>0</v>
      </c>
      <c r="J7" s="4">
        <v>1.64E-3</v>
      </c>
      <c r="K7" s="4">
        <v>1.25E-3</v>
      </c>
      <c r="L7" s="4">
        <f t="shared" si="0"/>
        <v>-58.414918918918914</v>
      </c>
    </row>
    <row r="8" spans="1:13" x14ac:dyDescent="0.15">
      <c r="A8" s="1">
        <v>180</v>
      </c>
      <c r="B8" s="1">
        <v>151.30000000000001</v>
      </c>
      <c r="C8" s="1">
        <v>124.5</v>
      </c>
      <c r="D8" s="1">
        <v>22.4</v>
      </c>
      <c r="E8" s="1">
        <v>22.2</v>
      </c>
      <c r="F8" s="4">
        <v>2.3E-3</v>
      </c>
      <c r="G8" s="1">
        <v>0</v>
      </c>
      <c r="H8" s="4">
        <v>-7.4700000000000003E-2</v>
      </c>
      <c r="I8" s="1">
        <v>0</v>
      </c>
      <c r="J8" s="4">
        <v>1.64E-3</v>
      </c>
      <c r="K8" s="4">
        <v>1.25E-3</v>
      </c>
      <c r="L8" s="4">
        <f t="shared" si="0"/>
        <v>-63.424337837837832</v>
      </c>
    </row>
    <row r="9" spans="1:13" x14ac:dyDescent="0.15">
      <c r="A9" s="1">
        <v>181</v>
      </c>
      <c r="B9" s="1">
        <v>151.19999999999999</v>
      </c>
      <c r="C9" s="1">
        <v>124.3</v>
      </c>
      <c r="D9" s="1">
        <v>22.4</v>
      </c>
      <c r="E9" s="1">
        <v>22.2</v>
      </c>
      <c r="F9" s="4">
        <v>2.2300000000000002E-3</v>
      </c>
      <c r="G9" s="1">
        <v>0</v>
      </c>
      <c r="H9" s="4">
        <v>-7.3099999999999998E-2</v>
      </c>
      <c r="I9" s="1">
        <v>0</v>
      </c>
      <c r="J9" s="4">
        <v>1.6299999999999999E-3</v>
      </c>
      <c r="K9" s="4">
        <v>1.25E-3</v>
      </c>
      <c r="L9" s="4">
        <f t="shared" si="0"/>
        <v>-62.065851351351348</v>
      </c>
    </row>
    <row r="10" spans="1:13" x14ac:dyDescent="0.15">
      <c r="A10" s="1">
        <v>182</v>
      </c>
      <c r="B10" s="1">
        <v>150.9</v>
      </c>
      <c r="C10" s="1">
        <v>124.2</v>
      </c>
      <c r="D10" s="1">
        <v>22.4</v>
      </c>
      <c r="E10" s="1">
        <v>22.2</v>
      </c>
      <c r="F10" s="4">
        <v>2.3800000000000002E-3</v>
      </c>
      <c r="G10" s="1">
        <v>0</v>
      </c>
      <c r="H10" s="4">
        <v>-8.14E-2</v>
      </c>
      <c r="I10" s="1">
        <v>0</v>
      </c>
      <c r="J10" s="4">
        <v>1.6299999999999999E-3</v>
      </c>
      <c r="K10" s="4">
        <v>1.25E-3</v>
      </c>
      <c r="L10" s="4">
        <f t="shared" si="0"/>
        <v>-69.113</v>
      </c>
    </row>
    <row r="11" spans="1:13" x14ac:dyDescent="0.15">
      <c r="A11" s="1">
        <v>183</v>
      </c>
      <c r="B11" s="1">
        <v>150.69999999999999</v>
      </c>
      <c r="C11" s="1">
        <v>123.9</v>
      </c>
      <c r="D11" s="1">
        <v>22.4</v>
      </c>
      <c r="E11" s="1">
        <v>22.2</v>
      </c>
      <c r="F11" s="4">
        <v>2.2300000000000002E-3</v>
      </c>
      <c r="G11" s="1">
        <v>0</v>
      </c>
      <c r="H11" s="4">
        <v>-7.0599999999999996E-2</v>
      </c>
      <c r="I11" s="1">
        <v>0</v>
      </c>
      <c r="J11" s="4">
        <v>1.6299999999999999E-3</v>
      </c>
      <c r="K11" s="4">
        <v>1.24E-3</v>
      </c>
      <c r="L11" s="4">
        <f t="shared" si="0"/>
        <v>-59.943216216216214</v>
      </c>
    </row>
    <row r="12" spans="1:13" x14ac:dyDescent="0.15">
      <c r="A12" s="1">
        <v>184</v>
      </c>
      <c r="B12" s="1">
        <v>150.4</v>
      </c>
      <c r="C12" s="1">
        <v>123.8</v>
      </c>
      <c r="D12" s="1">
        <v>22.4</v>
      </c>
      <c r="E12" s="1">
        <v>22.2</v>
      </c>
      <c r="F12" s="4">
        <v>1.98E-3</v>
      </c>
      <c r="G12" s="1">
        <v>0</v>
      </c>
      <c r="H12" s="4">
        <v>-6.7699999999999996E-2</v>
      </c>
      <c r="I12" s="1">
        <v>0</v>
      </c>
      <c r="J12" s="4">
        <v>1.6199999999999999E-3</v>
      </c>
      <c r="K12" s="4">
        <v>1.24E-3</v>
      </c>
      <c r="L12" s="4">
        <f t="shared" si="0"/>
        <v>-57.480959459459449</v>
      </c>
    </row>
    <row r="13" spans="1:13" x14ac:dyDescent="0.15">
      <c r="A13" s="1">
        <v>185</v>
      </c>
      <c r="B13" s="1">
        <v>233.9</v>
      </c>
      <c r="C13" s="1">
        <v>294.2</v>
      </c>
      <c r="D13" s="1">
        <v>22.3</v>
      </c>
      <c r="E13" s="1">
        <v>22.2</v>
      </c>
      <c r="F13" s="4">
        <v>-1.47</v>
      </c>
      <c r="G13" s="1">
        <v>122.9</v>
      </c>
      <c r="H13" s="4">
        <v>1.2E-2</v>
      </c>
      <c r="I13" s="1">
        <v>180.9</v>
      </c>
      <c r="J13" s="4">
        <v>2.9299999999999999E-3</v>
      </c>
      <c r="K13" s="4">
        <v>3.96E-3</v>
      </c>
      <c r="L13" s="4">
        <f t="shared" si="0"/>
        <v>10.188648648648648</v>
      </c>
    </row>
    <row r="14" spans="1:13" x14ac:dyDescent="0.15">
      <c r="A14" s="1">
        <v>186</v>
      </c>
      <c r="B14" s="1">
        <v>276.8</v>
      </c>
      <c r="C14" s="1">
        <v>310.3</v>
      </c>
      <c r="D14" s="1">
        <v>22.3</v>
      </c>
      <c r="E14" s="1">
        <v>22.1</v>
      </c>
      <c r="F14" s="4">
        <v>-1.72</v>
      </c>
      <c r="G14" s="1">
        <v>123</v>
      </c>
      <c r="H14" s="4">
        <v>1.3899999999999999E-2</v>
      </c>
      <c r="I14" s="1">
        <v>210.9</v>
      </c>
      <c r="J14" s="4">
        <v>3.6600000000000001E-3</v>
      </c>
      <c r="K14" s="4">
        <v>4.2500000000000003E-3</v>
      </c>
      <c r="L14" s="4">
        <f t="shared" si="0"/>
        <v>11.801851351351351</v>
      </c>
    </row>
    <row r="15" spans="1:13" x14ac:dyDescent="0.15">
      <c r="A15" s="1">
        <v>187</v>
      </c>
      <c r="B15" s="1">
        <v>330.5</v>
      </c>
      <c r="C15" s="1">
        <v>323.8</v>
      </c>
      <c r="D15" s="1">
        <v>22.2</v>
      </c>
      <c r="E15" s="1">
        <v>22.1</v>
      </c>
      <c r="F15" s="4">
        <v>-2</v>
      </c>
      <c r="G15" s="1">
        <v>123</v>
      </c>
      <c r="H15" s="4">
        <v>1.6299999999999999E-2</v>
      </c>
      <c r="I15" s="1">
        <v>245.8</v>
      </c>
      <c r="J15" s="4">
        <v>4.6100000000000004E-3</v>
      </c>
      <c r="K15" s="4">
        <v>4.4900000000000001E-3</v>
      </c>
      <c r="L15" s="4">
        <f t="shared" si="0"/>
        <v>13.83958108108108</v>
      </c>
    </row>
    <row r="16" spans="1:13" x14ac:dyDescent="0.15">
      <c r="A16" s="1">
        <v>188</v>
      </c>
      <c r="B16" s="1">
        <v>394.9</v>
      </c>
      <c r="C16" s="1">
        <v>336.3</v>
      </c>
      <c r="D16" s="1">
        <v>22.2</v>
      </c>
      <c r="E16" s="1">
        <v>22.1</v>
      </c>
      <c r="F16" s="4">
        <v>-2.33</v>
      </c>
      <c r="G16" s="1">
        <v>122.9</v>
      </c>
      <c r="H16" s="4">
        <v>1.9E-2</v>
      </c>
      <c r="I16" s="1">
        <v>287</v>
      </c>
      <c r="J16" s="4">
        <v>5.8100000000000001E-3</v>
      </c>
      <c r="K16" s="4">
        <v>4.7200000000000002E-3</v>
      </c>
      <c r="L16" s="4">
        <f t="shared" si="0"/>
        <v>16.132027027027029</v>
      </c>
    </row>
    <row r="17" spans="1:12" x14ac:dyDescent="0.15">
      <c r="A17" s="1">
        <v>189</v>
      </c>
      <c r="B17" s="1">
        <v>471.1</v>
      </c>
      <c r="C17" s="1">
        <v>348.5</v>
      </c>
      <c r="D17" s="1">
        <v>22.1</v>
      </c>
      <c r="E17" s="1">
        <v>22.1</v>
      </c>
      <c r="F17" s="4">
        <v>-2.73</v>
      </c>
      <c r="G17" s="1">
        <v>122.9</v>
      </c>
      <c r="H17" s="4">
        <v>2.2200000000000001E-2</v>
      </c>
      <c r="I17" s="1">
        <v>335.6</v>
      </c>
      <c r="J17" s="4">
        <v>7.2899999999999996E-3</v>
      </c>
      <c r="K17" s="4">
        <v>4.9399999999999999E-3</v>
      </c>
      <c r="L17" s="4">
        <f t="shared" si="0"/>
        <v>18.849</v>
      </c>
    </row>
    <row r="18" spans="1:12" x14ac:dyDescent="0.15">
      <c r="A18" s="1">
        <v>190</v>
      </c>
      <c r="B18" s="1">
        <v>559.20000000000005</v>
      </c>
      <c r="C18" s="1">
        <v>360.8</v>
      </c>
      <c r="D18" s="1">
        <v>22.1</v>
      </c>
      <c r="E18" s="1">
        <v>22.1</v>
      </c>
      <c r="F18" s="4">
        <v>-3.2</v>
      </c>
      <c r="G18" s="1">
        <v>122.8</v>
      </c>
      <c r="H18" s="4">
        <v>2.5999999999999999E-2</v>
      </c>
      <c r="I18" s="1">
        <v>392.5</v>
      </c>
      <c r="J18" s="4">
        <v>9.0399999999999994E-3</v>
      </c>
      <c r="K18" s="4">
        <v>5.1700000000000001E-3</v>
      </c>
      <c r="L18" s="4">
        <f t="shared" si="0"/>
        <v>22.075405405405405</v>
      </c>
    </row>
    <row r="19" spans="1:12" x14ac:dyDescent="0.15">
      <c r="A19" s="1">
        <v>191</v>
      </c>
      <c r="B19" s="1">
        <v>662.3</v>
      </c>
      <c r="C19" s="1">
        <v>373.8</v>
      </c>
      <c r="D19" s="1">
        <v>22.1</v>
      </c>
      <c r="E19" s="1">
        <v>22.1</v>
      </c>
      <c r="F19" s="4">
        <v>-3.74</v>
      </c>
      <c r="G19" s="1">
        <v>122.7</v>
      </c>
      <c r="H19" s="4">
        <v>3.04E-2</v>
      </c>
      <c r="I19" s="1">
        <v>458.6</v>
      </c>
      <c r="J19" s="4">
        <v>1.11E-2</v>
      </c>
      <c r="K19" s="4">
        <v>5.4099999999999999E-3</v>
      </c>
      <c r="L19" s="4">
        <f t="shared" si="0"/>
        <v>25.811243243243243</v>
      </c>
    </row>
    <row r="20" spans="1:12" x14ac:dyDescent="0.15">
      <c r="A20" s="1">
        <v>192</v>
      </c>
      <c r="B20" s="1">
        <v>777</v>
      </c>
      <c r="C20" s="1">
        <v>388.6</v>
      </c>
      <c r="D20" s="1">
        <v>22.2</v>
      </c>
      <c r="E20" s="1">
        <v>22.1</v>
      </c>
      <c r="F20" s="4">
        <v>-4.3499999999999996</v>
      </c>
      <c r="G20" s="1">
        <v>122.7</v>
      </c>
      <c r="H20" s="4">
        <v>3.5499999999999997E-2</v>
      </c>
      <c r="I20" s="1">
        <v>533.70000000000005</v>
      </c>
      <c r="J20" s="4">
        <v>1.35E-2</v>
      </c>
      <c r="K20" s="4">
        <v>5.6899999999999997E-3</v>
      </c>
      <c r="L20" s="4">
        <f t="shared" si="0"/>
        <v>30.141418918918916</v>
      </c>
    </row>
    <row r="21" spans="1:12" x14ac:dyDescent="0.15">
      <c r="A21" s="1">
        <v>193</v>
      </c>
      <c r="B21" s="1">
        <v>905.8</v>
      </c>
      <c r="C21" s="1">
        <v>406.2</v>
      </c>
      <c r="D21" s="1">
        <v>22.1</v>
      </c>
      <c r="E21" s="1">
        <v>22.1</v>
      </c>
      <c r="F21" s="4">
        <v>-5.03</v>
      </c>
      <c r="G21" s="1">
        <v>122.6</v>
      </c>
      <c r="H21" s="4">
        <v>4.1000000000000002E-2</v>
      </c>
      <c r="I21" s="1">
        <v>616.70000000000005</v>
      </c>
      <c r="J21" s="4">
        <v>1.61E-2</v>
      </c>
      <c r="K21" s="4">
        <v>6.0299999999999998E-3</v>
      </c>
      <c r="L21" s="4">
        <f t="shared" si="0"/>
        <v>34.811216216216209</v>
      </c>
    </row>
    <row r="22" spans="1:12" x14ac:dyDescent="0.15">
      <c r="A22" s="1">
        <v>194</v>
      </c>
      <c r="B22" s="1">
        <v>1038.5</v>
      </c>
      <c r="C22" s="1">
        <v>428.6</v>
      </c>
      <c r="D22" s="1">
        <v>22.1</v>
      </c>
      <c r="E22" s="1">
        <v>22.1</v>
      </c>
      <c r="F22" s="4">
        <v>-5.75</v>
      </c>
      <c r="G22" s="1">
        <v>122.6</v>
      </c>
      <c r="H22" s="4">
        <v>4.6899999999999997E-2</v>
      </c>
      <c r="I22" s="1">
        <v>705</v>
      </c>
      <c r="J22" s="4">
        <v>1.8800000000000001E-2</v>
      </c>
      <c r="K22" s="4">
        <v>6.4599999999999996E-3</v>
      </c>
      <c r="L22" s="4">
        <f t="shared" si="0"/>
        <v>39.820635135135134</v>
      </c>
    </row>
    <row r="23" spans="1:12" x14ac:dyDescent="0.15">
      <c r="A23" s="1">
        <v>195</v>
      </c>
      <c r="B23" s="1">
        <v>1168.9000000000001</v>
      </c>
      <c r="C23" s="1">
        <v>457.7</v>
      </c>
      <c r="D23" s="1">
        <v>22.2</v>
      </c>
      <c r="E23" s="1">
        <v>22.1</v>
      </c>
      <c r="F23" s="4">
        <v>-6.48</v>
      </c>
      <c r="G23" s="1">
        <v>122.6</v>
      </c>
      <c r="H23" s="4">
        <v>5.2900000000000003E-2</v>
      </c>
      <c r="I23" s="1">
        <v>794.6</v>
      </c>
      <c r="J23" s="4">
        <v>2.1299999999999999E-2</v>
      </c>
      <c r="K23" s="4">
        <v>7.0200000000000002E-3</v>
      </c>
      <c r="L23" s="4">
        <f t="shared" si="0"/>
        <v>44.91495945945946</v>
      </c>
    </row>
    <row r="24" spans="1:12" x14ac:dyDescent="0.15">
      <c r="A24" s="1">
        <v>196</v>
      </c>
      <c r="B24" s="1">
        <v>1326.9</v>
      </c>
      <c r="C24" s="1">
        <v>495.2</v>
      </c>
      <c r="D24" s="1">
        <v>22.2</v>
      </c>
      <c r="E24" s="1">
        <v>22.1</v>
      </c>
      <c r="F24" s="4">
        <v>-7.18</v>
      </c>
      <c r="G24" s="1">
        <v>122.7</v>
      </c>
      <c r="H24" s="4">
        <v>5.8599999999999999E-2</v>
      </c>
      <c r="I24" s="1">
        <v>880.9</v>
      </c>
      <c r="J24" s="4">
        <v>2.4299999999999999E-2</v>
      </c>
      <c r="K24" s="4">
        <v>7.7600000000000004E-3</v>
      </c>
      <c r="L24" s="4">
        <f t="shared" si="0"/>
        <v>49.754567567567562</v>
      </c>
    </row>
    <row r="25" spans="1:12" x14ac:dyDescent="0.15">
      <c r="A25" s="1">
        <v>197</v>
      </c>
      <c r="B25" s="1">
        <v>1419</v>
      </c>
      <c r="C25" s="1">
        <v>541.5</v>
      </c>
      <c r="D25" s="1">
        <v>22.2</v>
      </c>
      <c r="E25" s="1">
        <v>22.1</v>
      </c>
      <c r="F25" s="4">
        <v>-7.82</v>
      </c>
      <c r="G25" s="1">
        <v>122.7</v>
      </c>
      <c r="H25" s="4">
        <v>6.3700000000000007E-2</v>
      </c>
      <c r="I25" s="1">
        <v>959.2</v>
      </c>
      <c r="J25" s="4">
        <v>2.5999999999999999E-2</v>
      </c>
      <c r="K25" s="4">
        <v>8.6800000000000002E-3</v>
      </c>
      <c r="L25" s="4">
        <f t="shared" si="0"/>
        <v>54.084743243243246</v>
      </c>
    </row>
    <row r="26" spans="1:12" x14ac:dyDescent="0.15">
      <c r="A26" s="1">
        <v>198</v>
      </c>
      <c r="B26" s="1">
        <v>1473.1</v>
      </c>
      <c r="C26" s="1">
        <v>595</v>
      </c>
      <c r="D26" s="1">
        <v>22.2</v>
      </c>
      <c r="E26" s="1">
        <v>22.2</v>
      </c>
      <c r="F26" s="4">
        <v>-8.36</v>
      </c>
      <c r="G26" s="1">
        <v>122.8</v>
      </c>
      <c r="H26" s="4">
        <v>6.8000000000000005E-2</v>
      </c>
      <c r="I26" s="1">
        <v>1026.3</v>
      </c>
      <c r="J26" s="4">
        <v>2.7E-2</v>
      </c>
      <c r="K26" s="4">
        <v>9.7599999999999996E-3</v>
      </c>
      <c r="L26" s="4">
        <f t="shared" si="0"/>
        <v>57.735675675675672</v>
      </c>
    </row>
    <row r="27" spans="1:12" x14ac:dyDescent="0.15">
      <c r="A27" s="1">
        <v>199</v>
      </c>
      <c r="B27" s="1">
        <v>1498.3</v>
      </c>
      <c r="C27" s="1">
        <v>652.1</v>
      </c>
      <c r="D27" s="1">
        <v>22.3</v>
      </c>
      <c r="E27" s="1">
        <v>22.2</v>
      </c>
      <c r="F27" s="4">
        <v>-8.8000000000000007</v>
      </c>
      <c r="G27" s="1">
        <v>122.9</v>
      </c>
      <c r="H27" s="4">
        <v>7.1599999999999997E-2</v>
      </c>
      <c r="I27" s="1">
        <v>1081.3</v>
      </c>
      <c r="J27" s="4">
        <v>2.7400000000000001E-2</v>
      </c>
      <c r="K27" s="4">
        <v>1.09E-2</v>
      </c>
      <c r="L27" s="4">
        <f t="shared" si="0"/>
        <v>60.792270270270265</v>
      </c>
    </row>
    <row r="28" spans="1:12" x14ac:dyDescent="0.15">
      <c r="A28" s="1">
        <v>200</v>
      </c>
      <c r="B28" s="1">
        <v>1535.2</v>
      </c>
      <c r="C28" s="1">
        <v>709.5</v>
      </c>
      <c r="D28" s="1">
        <v>22.3</v>
      </c>
      <c r="E28" s="1">
        <v>22.3</v>
      </c>
      <c r="F28" s="4">
        <v>-9.15</v>
      </c>
      <c r="G28" s="1">
        <v>123</v>
      </c>
      <c r="H28" s="4">
        <v>7.4399999999999994E-2</v>
      </c>
      <c r="I28" s="1">
        <v>1125</v>
      </c>
      <c r="J28" s="4">
        <v>2.81E-2</v>
      </c>
      <c r="K28" s="4">
        <v>1.21E-2</v>
      </c>
      <c r="L28" s="4">
        <f t="shared" si="0"/>
        <v>63.169621621621616</v>
      </c>
    </row>
    <row r="29" spans="1:12" x14ac:dyDescent="0.15">
      <c r="A29" s="1">
        <v>201</v>
      </c>
      <c r="B29" s="1">
        <v>1542.3</v>
      </c>
      <c r="C29" s="1">
        <v>764.9</v>
      </c>
      <c r="D29" s="1">
        <v>22.3</v>
      </c>
      <c r="E29" s="1">
        <v>22.4</v>
      </c>
      <c r="F29" s="4">
        <v>-9.42</v>
      </c>
      <c r="G29" s="1">
        <v>123</v>
      </c>
      <c r="H29" s="4">
        <v>7.6499999999999999E-2</v>
      </c>
      <c r="I29" s="1">
        <v>1158.5999999999999</v>
      </c>
      <c r="J29" s="4">
        <v>2.8199999999999999E-2</v>
      </c>
      <c r="K29" s="4">
        <v>1.32E-2</v>
      </c>
      <c r="L29" s="4">
        <f t="shared" si="0"/>
        <v>64.952635135135139</v>
      </c>
    </row>
    <row r="30" spans="1:12" x14ac:dyDescent="0.15">
      <c r="A30" s="1">
        <v>202</v>
      </c>
      <c r="B30" s="1">
        <v>1582.3</v>
      </c>
      <c r="C30" s="1">
        <v>816</v>
      </c>
      <c r="D30" s="1">
        <v>22.3</v>
      </c>
      <c r="E30" s="1">
        <v>22.5</v>
      </c>
      <c r="F30" s="4">
        <v>-9.6199999999999992</v>
      </c>
      <c r="G30" s="1">
        <v>123.1</v>
      </c>
      <c r="H30" s="4">
        <v>7.8100000000000003E-2</v>
      </c>
      <c r="I30" s="1">
        <v>1183.8</v>
      </c>
      <c r="J30" s="4">
        <v>2.8899999999999999E-2</v>
      </c>
      <c r="K30" s="4">
        <v>1.43E-2</v>
      </c>
      <c r="L30" s="4">
        <f t="shared" si="0"/>
        <v>66.311121621621623</v>
      </c>
    </row>
    <row r="31" spans="1:12" x14ac:dyDescent="0.15">
      <c r="A31" s="1">
        <v>203</v>
      </c>
      <c r="B31" s="1">
        <v>1681.8</v>
      </c>
      <c r="C31" s="1">
        <v>861.8</v>
      </c>
      <c r="D31" s="1">
        <v>22.3</v>
      </c>
      <c r="E31" s="1">
        <v>22.6</v>
      </c>
      <c r="F31" s="4">
        <v>-9.76</v>
      </c>
      <c r="G31" s="1">
        <v>123.1</v>
      </c>
      <c r="H31" s="4">
        <v>7.9299999999999995E-2</v>
      </c>
      <c r="I31" s="1">
        <v>1202.4000000000001</v>
      </c>
      <c r="J31" s="4">
        <v>3.0599999999999999E-2</v>
      </c>
      <c r="K31" s="4">
        <v>1.52E-2</v>
      </c>
      <c r="L31" s="4">
        <f t="shared" si="0"/>
        <v>67.32998648648649</v>
      </c>
    </row>
    <row r="32" spans="1:12" x14ac:dyDescent="0.15">
      <c r="A32" s="1">
        <v>204</v>
      </c>
      <c r="B32" s="1">
        <v>1735.7</v>
      </c>
      <c r="C32" s="1">
        <v>902.5</v>
      </c>
      <c r="D32" s="1">
        <v>22.4</v>
      </c>
      <c r="E32" s="1">
        <v>22.7</v>
      </c>
      <c r="F32" s="4">
        <v>-9.8699999999999992</v>
      </c>
      <c r="G32" s="1">
        <v>123.2</v>
      </c>
      <c r="H32" s="4">
        <v>8.0100000000000005E-2</v>
      </c>
      <c r="I32" s="1">
        <v>1216</v>
      </c>
      <c r="J32" s="4">
        <v>3.1399999999999997E-2</v>
      </c>
      <c r="K32" s="4">
        <v>1.6E-2</v>
      </c>
      <c r="L32" s="4">
        <f t="shared" si="0"/>
        <v>68.009229729729725</v>
      </c>
    </row>
    <row r="33" spans="1:12" x14ac:dyDescent="0.15">
      <c r="A33" s="1">
        <v>205</v>
      </c>
      <c r="B33" s="1">
        <v>1684.9</v>
      </c>
      <c r="C33" s="1">
        <v>938.6</v>
      </c>
      <c r="D33" s="1">
        <v>22.4</v>
      </c>
      <c r="E33" s="1">
        <v>22.8</v>
      </c>
      <c r="F33" s="4">
        <v>-9.9499999999999993</v>
      </c>
      <c r="G33" s="1">
        <v>123.2</v>
      </c>
      <c r="H33" s="4">
        <v>8.0799999999999997E-2</v>
      </c>
      <c r="I33" s="1">
        <v>1226</v>
      </c>
      <c r="J33" s="4">
        <v>3.0599999999999999E-2</v>
      </c>
      <c r="K33" s="4">
        <v>1.6799999999999999E-2</v>
      </c>
      <c r="L33" s="4">
        <f t="shared" si="0"/>
        <v>68.603567567567566</v>
      </c>
    </row>
    <row r="34" spans="1:12" x14ac:dyDescent="0.15">
      <c r="A34" s="1">
        <v>206</v>
      </c>
      <c r="B34" s="1">
        <v>1812.1</v>
      </c>
      <c r="C34" s="1">
        <v>971.3</v>
      </c>
      <c r="D34" s="1">
        <v>22.4</v>
      </c>
      <c r="E34" s="1">
        <v>23</v>
      </c>
      <c r="F34" s="4">
        <v>-10</v>
      </c>
      <c r="G34" s="1">
        <v>123.2</v>
      </c>
      <c r="H34" s="4">
        <v>8.1199999999999994E-2</v>
      </c>
      <c r="I34" s="1">
        <v>1233.4000000000001</v>
      </c>
      <c r="J34" s="4">
        <v>3.27E-2</v>
      </c>
      <c r="K34" s="4">
        <v>1.7399999999999999E-2</v>
      </c>
      <c r="L34" s="4">
        <f t="shared" si="0"/>
        <v>68.943189189189184</v>
      </c>
    </row>
    <row r="35" spans="1:12" x14ac:dyDescent="0.15">
      <c r="A35" s="1">
        <v>207</v>
      </c>
      <c r="B35" s="1">
        <v>1747.8</v>
      </c>
      <c r="C35" s="1">
        <v>1001.5</v>
      </c>
      <c r="D35" s="1">
        <v>22.4</v>
      </c>
      <c r="E35" s="1">
        <v>23.2</v>
      </c>
      <c r="F35" s="4">
        <v>-10.1</v>
      </c>
      <c r="G35" s="1">
        <v>123.2</v>
      </c>
      <c r="H35" s="4">
        <v>8.1600000000000006E-2</v>
      </c>
      <c r="I35" s="1">
        <v>1238.9000000000001</v>
      </c>
      <c r="J35" s="4">
        <v>3.1600000000000003E-2</v>
      </c>
      <c r="K35" s="4">
        <v>1.7999999999999999E-2</v>
      </c>
      <c r="L35" s="4">
        <f t="shared" si="0"/>
        <v>69.282810810810815</v>
      </c>
    </row>
    <row r="36" spans="1:12" x14ac:dyDescent="0.15">
      <c r="A36" s="1">
        <v>208</v>
      </c>
      <c r="B36" s="1">
        <v>1739.3</v>
      </c>
      <c r="C36" s="1">
        <v>1029.0999999999999</v>
      </c>
      <c r="D36" s="1">
        <v>22.4</v>
      </c>
      <c r="E36" s="1">
        <v>23.3</v>
      </c>
      <c r="F36" s="4">
        <v>-10.1</v>
      </c>
      <c r="G36" s="1">
        <v>123.2</v>
      </c>
      <c r="H36" s="4">
        <v>8.1900000000000001E-2</v>
      </c>
      <c r="I36" s="1">
        <v>1243.2</v>
      </c>
      <c r="J36" s="4">
        <v>3.15E-2</v>
      </c>
      <c r="K36" s="4">
        <v>1.8599999999999998E-2</v>
      </c>
      <c r="L36" s="4">
        <f t="shared" si="0"/>
        <v>69.537527027027025</v>
      </c>
    </row>
    <row r="37" spans="1:12" x14ac:dyDescent="0.15">
      <c r="A37" s="1">
        <v>209</v>
      </c>
      <c r="B37" s="1">
        <v>1669.3</v>
      </c>
      <c r="C37" s="1">
        <v>1054.4000000000001</v>
      </c>
      <c r="D37" s="1">
        <v>22.4</v>
      </c>
      <c r="E37" s="1">
        <v>23.5</v>
      </c>
      <c r="F37" s="4">
        <v>-10.1</v>
      </c>
      <c r="G37" s="1">
        <v>123.2</v>
      </c>
      <c r="H37" s="4">
        <v>8.2100000000000006E-2</v>
      </c>
      <c r="I37" s="1">
        <v>1246.5999999999999</v>
      </c>
      <c r="J37" s="4">
        <v>3.0300000000000001E-2</v>
      </c>
      <c r="K37" s="4">
        <v>1.9099999999999999E-2</v>
      </c>
      <c r="L37" s="4">
        <f t="shared" si="0"/>
        <v>69.707337837837841</v>
      </c>
    </row>
    <row r="38" spans="1:12" x14ac:dyDescent="0.15">
      <c r="A38" s="1">
        <v>210</v>
      </c>
      <c r="B38" s="1">
        <v>1722.7</v>
      </c>
      <c r="C38" s="1">
        <v>1077.9000000000001</v>
      </c>
      <c r="D38" s="1">
        <v>22.5</v>
      </c>
      <c r="E38" s="1">
        <v>23.7</v>
      </c>
      <c r="F38" s="4">
        <v>-10.1</v>
      </c>
      <c r="G38" s="1">
        <v>123.2</v>
      </c>
      <c r="H38" s="4">
        <v>8.2299999999999998E-2</v>
      </c>
      <c r="I38" s="1">
        <v>1249.3</v>
      </c>
      <c r="J38" s="4">
        <v>3.1199999999999999E-2</v>
      </c>
      <c r="K38" s="4">
        <v>1.95E-2</v>
      </c>
      <c r="L38" s="4">
        <f t="shared" si="0"/>
        <v>69.877148648648642</v>
      </c>
    </row>
    <row r="39" spans="1:12" x14ac:dyDescent="0.15">
      <c r="A39" s="1">
        <v>211</v>
      </c>
      <c r="B39" s="1">
        <v>1831</v>
      </c>
      <c r="C39" s="1">
        <v>1099.8</v>
      </c>
      <c r="D39" s="1">
        <v>22.5</v>
      </c>
      <c r="E39" s="1">
        <v>23.9</v>
      </c>
      <c r="F39" s="4">
        <v>-10.199999999999999</v>
      </c>
      <c r="G39" s="1">
        <v>123.2</v>
      </c>
      <c r="H39" s="4">
        <v>8.2400000000000001E-2</v>
      </c>
      <c r="I39" s="1">
        <v>1251.5999999999999</v>
      </c>
      <c r="J39" s="4">
        <v>3.3000000000000002E-2</v>
      </c>
      <c r="K39" s="4">
        <v>0.02</v>
      </c>
      <c r="L39" s="4">
        <f t="shared" si="0"/>
        <v>69.96205405405405</v>
      </c>
    </row>
    <row r="40" spans="1:12" x14ac:dyDescent="0.15">
      <c r="A40" s="1">
        <v>212</v>
      </c>
      <c r="B40" s="1">
        <v>1706.2</v>
      </c>
      <c r="C40" s="1">
        <v>1120.3</v>
      </c>
      <c r="D40" s="1">
        <v>22.5</v>
      </c>
      <c r="E40" s="1">
        <v>24.1</v>
      </c>
      <c r="F40" s="4">
        <v>-10.199999999999999</v>
      </c>
      <c r="G40" s="1">
        <v>123.2</v>
      </c>
      <c r="H40" s="4">
        <v>8.2500000000000004E-2</v>
      </c>
      <c r="I40" s="1">
        <v>1253.5999999999999</v>
      </c>
      <c r="J40" s="4">
        <v>3.1E-2</v>
      </c>
      <c r="K40" s="4">
        <v>2.0400000000000001E-2</v>
      </c>
      <c r="L40" s="4">
        <f t="shared" si="0"/>
        <v>70.046959459459458</v>
      </c>
    </row>
    <row r="41" spans="1:12" x14ac:dyDescent="0.15">
      <c r="A41" s="1">
        <v>213</v>
      </c>
      <c r="B41" s="1">
        <v>1649.8</v>
      </c>
      <c r="C41" s="1">
        <v>1139.8</v>
      </c>
      <c r="D41" s="1">
        <v>22.5</v>
      </c>
      <c r="E41" s="1">
        <v>24.2</v>
      </c>
      <c r="F41" s="4">
        <v>-10.199999999999999</v>
      </c>
      <c r="G41" s="1">
        <v>123.2</v>
      </c>
      <c r="H41" s="4">
        <v>8.2600000000000007E-2</v>
      </c>
      <c r="I41" s="1">
        <v>1255.3</v>
      </c>
      <c r="J41" s="4">
        <v>0.03</v>
      </c>
      <c r="K41" s="4">
        <v>2.0799999999999999E-2</v>
      </c>
      <c r="L41" s="4">
        <f t="shared" si="0"/>
        <v>70.131864864864866</v>
      </c>
    </row>
    <row r="42" spans="1:12" x14ac:dyDescent="0.15">
      <c r="A42" s="1">
        <v>214</v>
      </c>
      <c r="B42" s="1">
        <v>1635.6</v>
      </c>
      <c r="C42" s="1">
        <v>1158.3</v>
      </c>
      <c r="D42" s="1">
        <v>22.5</v>
      </c>
      <c r="E42" s="1">
        <v>24.4</v>
      </c>
      <c r="F42" s="4">
        <v>-10.199999999999999</v>
      </c>
      <c r="G42" s="1">
        <v>123.2</v>
      </c>
      <c r="H42" s="4">
        <v>8.2699999999999996E-2</v>
      </c>
      <c r="I42" s="1">
        <v>1257</v>
      </c>
      <c r="J42" s="4">
        <v>2.98E-2</v>
      </c>
      <c r="K42" s="4">
        <v>2.1100000000000001E-2</v>
      </c>
      <c r="L42" s="4">
        <f t="shared" si="0"/>
        <v>70.216770270270274</v>
      </c>
    </row>
    <row r="43" spans="1:12" x14ac:dyDescent="0.15">
      <c r="A43" s="1">
        <v>215</v>
      </c>
      <c r="B43" s="1">
        <v>1610.6</v>
      </c>
      <c r="C43" s="1">
        <v>1175.9000000000001</v>
      </c>
      <c r="D43" s="1">
        <v>22.5</v>
      </c>
      <c r="E43" s="1">
        <v>24.6</v>
      </c>
      <c r="F43" s="4">
        <v>-10.199999999999999</v>
      </c>
      <c r="G43" s="1">
        <v>123.2</v>
      </c>
      <c r="H43" s="4">
        <v>8.2799999999999999E-2</v>
      </c>
      <c r="I43" s="1">
        <v>1258.4000000000001</v>
      </c>
      <c r="J43" s="4">
        <v>2.9399999999999999E-2</v>
      </c>
      <c r="K43" s="4">
        <v>2.1499999999999998E-2</v>
      </c>
      <c r="L43" s="4">
        <f t="shared" si="0"/>
        <v>70.301675675675668</v>
      </c>
    </row>
    <row r="44" spans="1:12" x14ac:dyDescent="0.15">
      <c r="A44" s="1">
        <v>216</v>
      </c>
      <c r="B44" s="1">
        <v>1609.2</v>
      </c>
      <c r="C44" s="1">
        <v>1192.9000000000001</v>
      </c>
      <c r="D44" s="1">
        <v>22.5</v>
      </c>
      <c r="E44" s="1">
        <v>24.8</v>
      </c>
      <c r="F44" s="4">
        <v>-10.199999999999999</v>
      </c>
      <c r="G44" s="1">
        <v>123.3</v>
      </c>
      <c r="H44" s="4">
        <v>8.2900000000000001E-2</v>
      </c>
      <c r="I44" s="1">
        <v>1259.8</v>
      </c>
      <c r="J44" s="4">
        <v>2.93E-2</v>
      </c>
      <c r="K44" s="4">
        <v>2.18E-2</v>
      </c>
      <c r="L44" s="4">
        <f t="shared" si="0"/>
        <v>70.386581081081076</v>
      </c>
    </row>
    <row r="45" spans="1:12" x14ac:dyDescent="0.15">
      <c r="A45" s="1">
        <v>217</v>
      </c>
      <c r="B45" s="1">
        <v>1646.3</v>
      </c>
      <c r="C45" s="1">
        <v>1209.4000000000001</v>
      </c>
      <c r="D45" s="1">
        <v>22.5</v>
      </c>
      <c r="E45" s="1">
        <v>25.1</v>
      </c>
      <c r="F45" s="4">
        <v>-10.199999999999999</v>
      </c>
      <c r="G45" s="1">
        <v>123.3</v>
      </c>
      <c r="H45" s="4">
        <v>8.3000000000000004E-2</v>
      </c>
      <c r="I45" s="1">
        <v>1261.2</v>
      </c>
      <c r="J45" s="4">
        <v>0.03</v>
      </c>
      <c r="K45" s="4">
        <v>2.2100000000000002E-2</v>
      </c>
      <c r="L45" s="4">
        <f t="shared" si="0"/>
        <v>70.471486486486484</v>
      </c>
    </row>
    <row r="46" spans="1:12" x14ac:dyDescent="0.15">
      <c r="A46" s="1">
        <v>218</v>
      </c>
      <c r="B46" s="1">
        <v>1665</v>
      </c>
      <c r="C46" s="1">
        <v>1225.4000000000001</v>
      </c>
      <c r="D46" s="1">
        <v>22.5</v>
      </c>
      <c r="E46" s="1">
        <v>25.3</v>
      </c>
      <c r="F46" s="4">
        <v>-10.199999999999999</v>
      </c>
      <c r="G46" s="1">
        <v>123.2</v>
      </c>
      <c r="H46" s="4">
        <v>8.3099999999999993E-2</v>
      </c>
      <c r="I46" s="1">
        <v>1262.4000000000001</v>
      </c>
      <c r="J46" s="4">
        <v>3.0300000000000001E-2</v>
      </c>
      <c r="K46" s="4">
        <v>2.24E-2</v>
      </c>
      <c r="L46" s="4">
        <f t="shared" si="0"/>
        <v>70.556391891891892</v>
      </c>
    </row>
    <row r="47" spans="1:12" x14ac:dyDescent="0.15">
      <c r="A47" s="1">
        <v>219</v>
      </c>
      <c r="B47" s="1">
        <v>1668.5</v>
      </c>
      <c r="C47" s="1">
        <v>1240.8</v>
      </c>
      <c r="D47" s="1">
        <v>22.5</v>
      </c>
      <c r="E47" s="1">
        <v>25.5</v>
      </c>
      <c r="F47" s="4">
        <v>-10.3</v>
      </c>
      <c r="G47" s="1">
        <v>123.3</v>
      </c>
      <c r="H47" s="4">
        <v>8.3199999999999996E-2</v>
      </c>
      <c r="I47" s="1">
        <v>1263.7</v>
      </c>
      <c r="J47" s="4">
        <v>3.0300000000000001E-2</v>
      </c>
      <c r="K47" s="4">
        <v>2.2700000000000001E-2</v>
      </c>
      <c r="L47" s="4">
        <f t="shared" si="0"/>
        <v>70.641297297297299</v>
      </c>
    </row>
    <row r="48" spans="1:12" x14ac:dyDescent="0.15">
      <c r="A48" s="1">
        <v>220</v>
      </c>
      <c r="B48" s="1">
        <v>1726.7</v>
      </c>
      <c r="C48" s="1">
        <v>1255.8</v>
      </c>
      <c r="D48" s="1">
        <v>22.5</v>
      </c>
      <c r="E48" s="1">
        <v>25.7</v>
      </c>
      <c r="F48" s="4">
        <v>-10.3</v>
      </c>
      <c r="G48" s="1">
        <v>123.3</v>
      </c>
      <c r="H48" s="4">
        <v>8.3299999999999999E-2</v>
      </c>
      <c r="I48" s="1">
        <v>1264.9000000000001</v>
      </c>
      <c r="J48" s="4">
        <v>3.1300000000000001E-2</v>
      </c>
      <c r="K48" s="4">
        <v>2.3E-2</v>
      </c>
      <c r="L48" s="4">
        <f t="shared" si="0"/>
        <v>70.726202702702693</v>
      </c>
    </row>
    <row r="49" spans="1:12" x14ac:dyDescent="0.15">
      <c r="A49" s="1">
        <v>221</v>
      </c>
      <c r="B49" s="1">
        <v>1673.6</v>
      </c>
      <c r="C49" s="1">
        <v>1270.7</v>
      </c>
      <c r="D49" s="1">
        <v>22.5</v>
      </c>
      <c r="E49" s="1">
        <v>25.9</v>
      </c>
      <c r="F49" s="4">
        <v>-10.3</v>
      </c>
      <c r="G49" s="1">
        <v>123.3</v>
      </c>
      <c r="H49" s="4">
        <v>8.3299999999999999E-2</v>
      </c>
      <c r="I49" s="1">
        <v>1266.0999999999999</v>
      </c>
      <c r="J49" s="4">
        <v>3.04E-2</v>
      </c>
      <c r="K49" s="4">
        <v>2.3300000000000001E-2</v>
      </c>
      <c r="L49" s="4">
        <f t="shared" si="0"/>
        <v>70.726202702702693</v>
      </c>
    </row>
    <row r="50" spans="1:12" x14ac:dyDescent="0.15">
      <c r="A50" s="1">
        <v>222</v>
      </c>
      <c r="B50" s="1">
        <v>1649.6</v>
      </c>
      <c r="C50" s="1">
        <v>1284.9000000000001</v>
      </c>
      <c r="D50" s="1">
        <v>22.5</v>
      </c>
      <c r="E50" s="1">
        <v>26.2</v>
      </c>
      <c r="F50" s="4">
        <v>-10.3</v>
      </c>
      <c r="G50" s="1">
        <v>123.3</v>
      </c>
      <c r="H50" s="4">
        <v>8.3400000000000002E-2</v>
      </c>
      <c r="I50" s="1">
        <v>1267.2</v>
      </c>
      <c r="J50" s="4">
        <v>0.03</v>
      </c>
      <c r="K50" s="4">
        <v>2.35E-2</v>
      </c>
      <c r="L50" s="4">
        <f t="shared" si="0"/>
        <v>70.811108108108101</v>
      </c>
    </row>
    <row r="51" spans="1:12" x14ac:dyDescent="0.15">
      <c r="A51" s="1">
        <v>223</v>
      </c>
      <c r="B51" s="1">
        <v>1610.6</v>
      </c>
      <c r="C51" s="1">
        <v>1298.8</v>
      </c>
      <c r="D51" s="1">
        <v>22.5</v>
      </c>
      <c r="E51" s="1">
        <v>26.4</v>
      </c>
      <c r="F51" s="4">
        <v>-10.3</v>
      </c>
      <c r="G51" s="1">
        <v>123.3</v>
      </c>
      <c r="H51" s="4">
        <v>8.3500000000000005E-2</v>
      </c>
      <c r="I51" s="1">
        <v>1268.3</v>
      </c>
      <c r="J51" s="4">
        <v>2.9399999999999999E-2</v>
      </c>
      <c r="K51" s="4">
        <v>2.3800000000000002E-2</v>
      </c>
      <c r="L51" s="4">
        <f t="shared" si="0"/>
        <v>70.896013513513509</v>
      </c>
    </row>
    <row r="52" spans="1:12" x14ac:dyDescent="0.15">
      <c r="A52" s="1">
        <v>224</v>
      </c>
      <c r="B52" s="1">
        <v>1624.7</v>
      </c>
      <c r="C52" s="1">
        <v>1312.4</v>
      </c>
      <c r="D52" s="1">
        <v>22.5</v>
      </c>
      <c r="E52" s="1">
        <v>26.6</v>
      </c>
      <c r="F52" s="4">
        <v>-10.3</v>
      </c>
      <c r="G52" s="1">
        <v>123.3</v>
      </c>
      <c r="H52" s="4">
        <v>8.3599999999999994E-2</v>
      </c>
      <c r="I52" s="1">
        <v>1269.4000000000001</v>
      </c>
      <c r="J52" s="4">
        <v>2.9600000000000001E-2</v>
      </c>
      <c r="K52" s="4">
        <v>2.4E-2</v>
      </c>
      <c r="L52" s="4">
        <f t="shared" si="0"/>
        <v>70.980918918918917</v>
      </c>
    </row>
    <row r="53" spans="1:12" x14ac:dyDescent="0.15">
      <c r="A53" s="1">
        <v>225</v>
      </c>
      <c r="B53" s="1">
        <v>1666.9</v>
      </c>
      <c r="C53" s="1">
        <v>1325.8</v>
      </c>
      <c r="D53" s="1">
        <v>22.5</v>
      </c>
      <c r="E53" s="1">
        <v>26.8</v>
      </c>
      <c r="F53" s="4">
        <v>-10.3</v>
      </c>
      <c r="G53" s="1">
        <v>123.3</v>
      </c>
      <c r="H53" s="4">
        <v>8.3599999999999994E-2</v>
      </c>
      <c r="I53" s="1">
        <v>1270.5</v>
      </c>
      <c r="J53" s="4">
        <v>3.0300000000000001E-2</v>
      </c>
      <c r="K53" s="4">
        <v>2.4299999999999999E-2</v>
      </c>
      <c r="L53" s="4">
        <f t="shared" si="0"/>
        <v>70.980918918918917</v>
      </c>
    </row>
    <row r="54" spans="1:12" x14ac:dyDescent="0.15">
      <c r="A54" s="1">
        <v>226</v>
      </c>
      <c r="B54" s="1">
        <v>1655.6</v>
      </c>
      <c r="C54" s="1">
        <v>1338.9</v>
      </c>
      <c r="D54" s="1">
        <v>22.5</v>
      </c>
      <c r="E54" s="1">
        <v>27.1</v>
      </c>
      <c r="F54" s="4">
        <v>-10.3</v>
      </c>
      <c r="G54" s="1">
        <v>123.3</v>
      </c>
      <c r="H54" s="4">
        <v>8.3699999999999997E-2</v>
      </c>
      <c r="I54" s="1">
        <v>1271.7</v>
      </c>
      <c r="J54" s="4">
        <v>3.0099999999999998E-2</v>
      </c>
      <c r="K54" s="4">
        <v>2.4500000000000001E-2</v>
      </c>
      <c r="L54" s="4">
        <f t="shared" si="0"/>
        <v>71.065824324324325</v>
      </c>
    </row>
    <row r="55" spans="1:12" x14ac:dyDescent="0.15">
      <c r="A55" s="1">
        <v>227</v>
      </c>
      <c r="B55" s="1">
        <v>1626.5</v>
      </c>
      <c r="C55" s="1">
        <v>1351.5</v>
      </c>
      <c r="D55" s="1">
        <v>22.5</v>
      </c>
      <c r="E55" s="1">
        <v>27.3</v>
      </c>
      <c r="F55" s="4">
        <v>-10.3</v>
      </c>
      <c r="G55" s="1">
        <v>123.3</v>
      </c>
      <c r="H55" s="4">
        <v>8.3799999999999999E-2</v>
      </c>
      <c r="I55" s="1">
        <v>1272.7</v>
      </c>
      <c r="J55" s="4">
        <v>2.9600000000000001E-2</v>
      </c>
      <c r="K55" s="4">
        <v>2.4799999999999999E-2</v>
      </c>
      <c r="L55" s="4">
        <f t="shared" si="0"/>
        <v>71.150729729729719</v>
      </c>
    </row>
    <row r="56" spans="1:12" x14ac:dyDescent="0.15">
      <c r="A56" s="1">
        <v>228</v>
      </c>
      <c r="B56" s="1">
        <v>1667.2</v>
      </c>
      <c r="C56" s="1">
        <v>1363.9</v>
      </c>
      <c r="D56" s="1">
        <v>22.5</v>
      </c>
      <c r="E56" s="1">
        <v>27.5</v>
      </c>
      <c r="F56" s="4">
        <v>-10.3</v>
      </c>
      <c r="G56" s="1">
        <v>123.3</v>
      </c>
      <c r="H56" s="4">
        <v>8.3799999999999999E-2</v>
      </c>
      <c r="I56" s="1">
        <v>1273.5999999999999</v>
      </c>
      <c r="J56" s="4">
        <v>3.0300000000000001E-2</v>
      </c>
      <c r="K56" s="4">
        <v>2.5000000000000001E-2</v>
      </c>
      <c r="L56" s="4">
        <f t="shared" si="0"/>
        <v>71.150729729729719</v>
      </c>
    </row>
    <row r="57" spans="1:12" x14ac:dyDescent="0.15">
      <c r="A57" s="1">
        <v>229</v>
      </c>
      <c r="B57" s="1">
        <v>1638.1</v>
      </c>
      <c r="C57" s="1">
        <v>1376.3</v>
      </c>
      <c r="D57" s="1">
        <v>22.5</v>
      </c>
      <c r="E57" s="1">
        <v>27.8</v>
      </c>
      <c r="F57" s="4">
        <v>-10.3</v>
      </c>
      <c r="G57" s="1">
        <v>123.3</v>
      </c>
      <c r="H57" s="4">
        <v>8.3900000000000002E-2</v>
      </c>
      <c r="I57" s="1">
        <v>1274.5999999999999</v>
      </c>
      <c r="J57" s="4">
        <v>2.98E-2</v>
      </c>
      <c r="K57" s="4">
        <v>2.52E-2</v>
      </c>
      <c r="L57" s="4">
        <f t="shared" si="0"/>
        <v>71.235635135135141</v>
      </c>
    </row>
    <row r="58" spans="1:12" x14ac:dyDescent="0.15">
      <c r="A58" s="1">
        <v>230</v>
      </c>
      <c r="B58" s="1">
        <v>1610</v>
      </c>
      <c r="C58" s="1">
        <v>1388.3</v>
      </c>
      <c r="D58" s="1">
        <v>22.5</v>
      </c>
      <c r="E58" s="1">
        <v>28</v>
      </c>
      <c r="F58" s="4">
        <v>-10.3</v>
      </c>
      <c r="G58" s="1">
        <v>123.3</v>
      </c>
      <c r="H58" s="4">
        <v>8.4000000000000005E-2</v>
      </c>
      <c r="I58" s="1">
        <v>1275.5</v>
      </c>
      <c r="J58" s="4">
        <v>2.93E-2</v>
      </c>
      <c r="K58" s="4">
        <v>2.5399999999999999E-2</v>
      </c>
      <c r="L58" s="4">
        <f t="shared" si="0"/>
        <v>71.320540540540534</v>
      </c>
    </row>
    <row r="59" spans="1:12" x14ac:dyDescent="0.15">
      <c r="A59" s="1">
        <v>231</v>
      </c>
      <c r="B59" s="1">
        <v>1628.6</v>
      </c>
      <c r="C59" s="1">
        <v>1400.2</v>
      </c>
      <c r="D59" s="1">
        <v>22.5</v>
      </c>
      <c r="E59" s="1">
        <v>28.3</v>
      </c>
      <c r="F59" s="4">
        <v>-10.4</v>
      </c>
      <c r="G59" s="1">
        <v>123.3</v>
      </c>
      <c r="H59" s="4">
        <v>8.4000000000000005E-2</v>
      </c>
      <c r="I59" s="1">
        <v>1276.4000000000001</v>
      </c>
      <c r="J59" s="4">
        <v>2.9700000000000001E-2</v>
      </c>
      <c r="K59" s="4">
        <v>2.5700000000000001E-2</v>
      </c>
      <c r="L59" s="4">
        <f t="shared" si="0"/>
        <v>71.320540540540534</v>
      </c>
    </row>
    <row r="60" spans="1:12" x14ac:dyDescent="0.15">
      <c r="A60" s="1">
        <v>232</v>
      </c>
      <c r="B60" s="1">
        <v>1608.6</v>
      </c>
      <c r="C60" s="1">
        <v>1411.9</v>
      </c>
      <c r="D60" s="1">
        <v>22.5</v>
      </c>
      <c r="E60" s="1">
        <v>28.5</v>
      </c>
      <c r="F60" s="4">
        <v>-10.4</v>
      </c>
      <c r="G60" s="1">
        <v>123.3</v>
      </c>
      <c r="H60" s="4">
        <v>8.4099999999999994E-2</v>
      </c>
      <c r="I60" s="1">
        <v>1277.3</v>
      </c>
      <c r="J60" s="4">
        <v>2.93E-2</v>
      </c>
      <c r="K60" s="4">
        <v>2.5899999999999999E-2</v>
      </c>
      <c r="L60" s="4">
        <f t="shared" si="0"/>
        <v>71.405445945945942</v>
      </c>
    </row>
    <row r="61" spans="1:12" x14ac:dyDescent="0.15">
      <c r="A61" s="1">
        <v>233</v>
      </c>
      <c r="B61" s="1">
        <v>1576.5</v>
      </c>
      <c r="C61" s="1">
        <v>1423.7</v>
      </c>
      <c r="D61" s="1">
        <v>22.5</v>
      </c>
      <c r="E61" s="1">
        <v>28.8</v>
      </c>
      <c r="F61" s="4">
        <v>-10.4</v>
      </c>
      <c r="G61" s="1">
        <v>123.3</v>
      </c>
      <c r="H61" s="4">
        <v>8.4099999999999994E-2</v>
      </c>
      <c r="I61" s="1">
        <v>1278.2</v>
      </c>
      <c r="J61" s="4">
        <v>2.8799999999999999E-2</v>
      </c>
      <c r="K61" s="4">
        <v>2.6100000000000002E-2</v>
      </c>
      <c r="L61" s="4">
        <f t="shared" si="0"/>
        <v>71.405445945945942</v>
      </c>
    </row>
    <row r="62" spans="1:12" x14ac:dyDescent="0.15">
      <c r="A62" s="1">
        <v>234</v>
      </c>
      <c r="B62" s="1">
        <v>1586.5</v>
      </c>
      <c r="C62" s="1">
        <v>1435.2</v>
      </c>
      <c r="D62" s="1">
        <v>22.5</v>
      </c>
      <c r="E62" s="1">
        <v>29</v>
      </c>
      <c r="F62" s="4">
        <v>-10.4</v>
      </c>
      <c r="G62" s="1">
        <v>123.3</v>
      </c>
      <c r="H62" s="4">
        <v>8.4199999999999997E-2</v>
      </c>
      <c r="I62" s="1">
        <v>1279.0999999999999</v>
      </c>
      <c r="J62" s="4">
        <v>2.8899999999999999E-2</v>
      </c>
      <c r="K62" s="4">
        <v>2.63E-2</v>
      </c>
      <c r="L62" s="4">
        <f t="shared" si="0"/>
        <v>71.49035135135135</v>
      </c>
    </row>
    <row r="63" spans="1:12" x14ac:dyDescent="0.15">
      <c r="A63" s="1">
        <v>235</v>
      </c>
      <c r="B63" s="1">
        <v>1576</v>
      </c>
      <c r="C63" s="1">
        <v>1446.5</v>
      </c>
      <c r="D63" s="1">
        <v>22.5</v>
      </c>
      <c r="E63" s="1">
        <v>29.3</v>
      </c>
      <c r="F63" s="4">
        <v>-10.4</v>
      </c>
      <c r="G63" s="1">
        <v>123.3</v>
      </c>
      <c r="H63" s="4">
        <v>8.4199999999999997E-2</v>
      </c>
      <c r="I63" s="1">
        <v>1279.9000000000001</v>
      </c>
      <c r="J63" s="4">
        <v>2.8799999999999999E-2</v>
      </c>
      <c r="K63" s="4">
        <v>2.6499999999999999E-2</v>
      </c>
      <c r="L63" s="4">
        <f t="shared" si="0"/>
        <v>71.49035135135135</v>
      </c>
    </row>
    <row r="64" spans="1:12" x14ac:dyDescent="0.15">
      <c r="A64" s="1">
        <v>236</v>
      </c>
      <c r="B64" s="1">
        <v>1583.7</v>
      </c>
      <c r="C64" s="1">
        <v>1457.6</v>
      </c>
      <c r="D64" s="1">
        <v>22.5</v>
      </c>
      <c r="E64" s="1">
        <v>29.5</v>
      </c>
      <c r="F64" s="4">
        <v>-10.4</v>
      </c>
      <c r="G64" s="1">
        <v>123.3</v>
      </c>
      <c r="H64" s="4">
        <v>8.43E-2</v>
      </c>
      <c r="I64" s="1">
        <v>1280.8</v>
      </c>
      <c r="J64" s="4">
        <v>2.8899999999999999E-2</v>
      </c>
      <c r="K64" s="4">
        <v>2.6700000000000002E-2</v>
      </c>
      <c r="L64" s="4">
        <f t="shared" si="0"/>
        <v>71.575256756756744</v>
      </c>
    </row>
    <row r="65" spans="1:12" x14ac:dyDescent="0.15">
      <c r="A65" s="1">
        <v>237</v>
      </c>
      <c r="B65" s="1">
        <v>1564.1</v>
      </c>
      <c r="C65" s="1">
        <v>1468.7</v>
      </c>
      <c r="D65" s="1">
        <v>22.5</v>
      </c>
      <c r="E65" s="1">
        <v>29.8</v>
      </c>
      <c r="F65" s="4">
        <v>-10.4</v>
      </c>
      <c r="G65" s="1">
        <v>123.3</v>
      </c>
      <c r="H65" s="4">
        <v>8.4400000000000003E-2</v>
      </c>
      <c r="I65" s="1">
        <v>1281.7</v>
      </c>
      <c r="J65" s="4">
        <v>2.86E-2</v>
      </c>
      <c r="K65" s="4">
        <v>2.69E-2</v>
      </c>
      <c r="L65" s="4">
        <f t="shared" si="0"/>
        <v>71.660162162162166</v>
      </c>
    </row>
    <row r="66" spans="1:12" x14ac:dyDescent="0.15">
      <c r="A66" s="1">
        <v>238</v>
      </c>
      <c r="B66" s="1">
        <v>1577.4</v>
      </c>
      <c r="C66" s="1">
        <v>1479.5</v>
      </c>
      <c r="D66" s="1">
        <v>22.5</v>
      </c>
      <c r="E66" s="1">
        <v>30</v>
      </c>
      <c r="F66" s="4">
        <v>-10.4</v>
      </c>
      <c r="G66" s="1">
        <v>123.3</v>
      </c>
      <c r="H66" s="4">
        <v>8.4400000000000003E-2</v>
      </c>
      <c r="I66" s="1">
        <v>1282.5</v>
      </c>
      <c r="J66" s="4">
        <v>2.8799999999999999E-2</v>
      </c>
      <c r="K66" s="4">
        <v>2.7099999999999999E-2</v>
      </c>
      <c r="L66" s="4">
        <f t="shared" si="0"/>
        <v>71.660162162162166</v>
      </c>
    </row>
    <row r="67" spans="1:12" x14ac:dyDescent="0.15">
      <c r="A67" s="1">
        <v>239</v>
      </c>
      <c r="B67" s="1">
        <v>1590.3</v>
      </c>
      <c r="C67" s="1">
        <v>1490.2</v>
      </c>
      <c r="D67" s="1">
        <v>22.5</v>
      </c>
      <c r="E67" s="1">
        <v>30.3</v>
      </c>
      <c r="F67" s="4">
        <v>-10.4</v>
      </c>
      <c r="G67" s="1">
        <v>123.3</v>
      </c>
      <c r="H67" s="4">
        <v>8.4500000000000006E-2</v>
      </c>
      <c r="I67" s="1">
        <v>1283.3</v>
      </c>
      <c r="J67" s="4">
        <v>2.9000000000000001E-2</v>
      </c>
      <c r="K67" s="4">
        <v>2.7300000000000001E-2</v>
      </c>
      <c r="L67" s="4">
        <f t="shared" si="0"/>
        <v>71.74506756756756</v>
      </c>
    </row>
    <row r="68" spans="1:12" x14ac:dyDescent="0.15">
      <c r="A68" s="1">
        <v>240</v>
      </c>
      <c r="B68" s="1">
        <v>1620.5</v>
      </c>
      <c r="C68" s="1">
        <v>1501.2</v>
      </c>
      <c r="D68" s="1">
        <v>22.6</v>
      </c>
      <c r="E68" s="1">
        <v>30.5</v>
      </c>
      <c r="F68" s="4">
        <v>-10.4</v>
      </c>
      <c r="G68" s="1">
        <v>123.3</v>
      </c>
      <c r="H68" s="4">
        <v>8.4500000000000006E-2</v>
      </c>
      <c r="I68" s="1">
        <v>1284.0999999999999</v>
      </c>
      <c r="J68" s="4">
        <v>2.9499999999999998E-2</v>
      </c>
      <c r="K68" s="4">
        <v>2.75E-2</v>
      </c>
      <c r="L68" s="4">
        <f t="shared" si="0"/>
        <v>71.74506756756756</v>
      </c>
    </row>
    <row r="69" spans="1:12" x14ac:dyDescent="0.15">
      <c r="A69" s="1">
        <v>241</v>
      </c>
      <c r="B69" s="1">
        <v>1586</v>
      </c>
      <c r="C69" s="1">
        <v>1511.4</v>
      </c>
      <c r="D69" s="1">
        <v>22.6</v>
      </c>
      <c r="E69" s="1">
        <v>30.8</v>
      </c>
      <c r="F69" s="4">
        <v>-10.4</v>
      </c>
      <c r="G69" s="1">
        <v>123.3</v>
      </c>
      <c r="H69" s="4">
        <v>8.4599999999999995E-2</v>
      </c>
      <c r="I69" s="1">
        <v>1284.8</v>
      </c>
      <c r="J69" s="4">
        <v>2.8899999999999999E-2</v>
      </c>
      <c r="K69" s="4">
        <v>2.76E-2</v>
      </c>
      <c r="L69" s="4">
        <f t="shared" ref="L69:L121" si="1">H69*1000000*0.031415/37</f>
        <v>71.829972972972968</v>
      </c>
    </row>
    <row r="70" spans="1:12" x14ac:dyDescent="0.15">
      <c r="A70" s="1">
        <v>242</v>
      </c>
      <c r="B70" s="1">
        <v>1590.1</v>
      </c>
      <c r="C70" s="1">
        <v>1521.5</v>
      </c>
      <c r="D70" s="1">
        <v>22.6</v>
      </c>
      <c r="E70" s="1">
        <v>31.1</v>
      </c>
      <c r="F70" s="4">
        <v>-10.4</v>
      </c>
      <c r="G70" s="1">
        <v>123.3</v>
      </c>
      <c r="H70" s="4">
        <v>8.4599999999999995E-2</v>
      </c>
      <c r="I70" s="1">
        <v>1285.5999999999999</v>
      </c>
      <c r="J70" s="4">
        <v>2.9000000000000001E-2</v>
      </c>
      <c r="K70" s="4">
        <v>2.7799999999999998E-2</v>
      </c>
      <c r="L70" s="4">
        <f t="shared" si="1"/>
        <v>71.829972972972968</v>
      </c>
    </row>
    <row r="71" spans="1:12" x14ac:dyDescent="0.15">
      <c r="A71" s="1">
        <v>243</v>
      </c>
      <c r="B71" s="1">
        <v>1600.3</v>
      </c>
      <c r="C71" s="1">
        <v>1531.4</v>
      </c>
      <c r="D71" s="1">
        <v>22.6</v>
      </c>
      <c r="E71" s="1">
        <v>31.3</v>
      </c>
      <c r="F71" s="4">
        <v>-10.4</v>
      </c>
      <c r="G71" s="1">
        <v>123.3</v>
      </c>
      <c r="H71" s="4">
        <v>8.4699999999999998E-2</v>
      </c>
      <c r="I71" s="1">
        <v>1286.2</v>
      </c>
      <c r="J71" s="4">
        <v>2.92E-2</v>
      </c>
      <c r="K71" s="4">
        <v>2.8000000000000001E-2</v>
      </c>
      <c r="L71" s="4">
        <f t="shared" si="1"/>
        <v>71.914878378378376</v>
      </c>
    </row>
    <row r="72" spans="1:12" x14ac:dyDescent="0.15">
      <c r="A72" s="1">
        <v>244</v>
      </c>
      <c r="B72" s="1">
        <v>1616.9</v>
      </c>
      <c r="C72" s="1">
        <v>1541.2</v>
      </c>
      <c r="D72" s="1">
        <v>22.6</v>
      </c>
      <c r="E72" s="1">
        <v>31.6</v>
      </c>
      <c r="F72" s="4">
        <v>-10.4</v>
      </c>
      <c r="G72" s="1">
        <v>123.3</v>
      </c>
      <c r="H72" s="4">
        <v>8.4699999999999998E-2</v>
      </c>
      <c r="I72" s="1">
        <v>1287</v>
      </c>
      <c r="J72" s="4">
        <v>2.9499999999999998E-2</v>
      </c>
      <c r="K72" s="4">
        <v>2.8199999999999999E-2</v>
      </c>
      <c r="L72" s="4">
        <f t="shared" si="1"/>
        <v>71.914878378378376</v>
      </c>
    </row>
    <row r="73" spans="1:12" x14ac:dyDescent="0.15">
      <c r="A73" s="1">
        <v>245</v>
      </c>
      <c r="B73" s="1">
        <v>1605.4</v>
      </c>
      <c r="C73" s="1">
        <v>1550.7</v>
      </c>
      <c r="D73" s="1">
        <v>22.6</v>
      </c>
      <c r="E73" s="1">
        <v>31.9</v>
      </c>
      <c r="F73" s="4">
        <v>-10.4</v>
      </c>
      <c r="G73" s="1">
        <v>123.3</v>
      </c>
      <c r="H73" s="4">
        <v>8.48E-2</v>
      </c>
      <c r="I73" s="1">
        <v>1287.7</v>
      </c>
      <c r="J73" s="4">
        <v>2.93E-2</v>
      </c>
      <c r="K73" s="4">
        <v>2.8299999999999999E-2</v>
      </c>
      <c r="L73" s="4">
        <f t="shared" si="1"/>
        <v>71.999783783783784</v>
      </c>
    </row>
    <row r="74" spans="1:12" x14ac:dyDescent="0.15">
      <c r="A74" s="1">
        <v>246</v>
      </c>
      <c r="B74" s="1">
        <v>1601.1</v>
      </c>
      <c r="C74" s="1">
        <v>1560</v>
      </c>
      <c r="D74" s="1">
        <v>22.6</v>
      </c>
      <c r="E74" s="1">
        <v>32.1</v>
      </c>
      <c r="F74" s="4">
        <v>-10.5</v>
      </c>
      <c r="G74" s="1">
        <v>123.3</v>
      </c>
      <c r="H74" s="4">
        <v>8.48E-2</v>
      </c>
      <c r="I74" s="1">
        <v>1288.3</v>
      </c>
      <c r="J74" s="4">
        <v>2.92E-2</v>
      </c>
      <c r="K74" s="4">
        <v>2.8500000000000001E-2</v>
      </c>
      <c r="L74" s="4">
        <f t="shared" si="1"/>
        <v>71.999783783783784</v>
      </c>
    </row>
    <row r="75" spans="1:12" x14ac:dyDescent="0.15">
      <c r="A75" s="1">
        <v>247</v>
      </c>
      <c r="B75" s="1">
        <v>1618.7</v>
      </c>
      <c r="C75" s="1">
        <v>1569.1</v>
      </c>
      <c r="D75" s="1">
        <v>22.6</v>
      </c>
      <c r="E75" s="1">
        <v>32.4</v>
      </c>
      <c r="F75" s="4">
        <v>-10.5</v>
      </c>
      <c r="G75" s="1">
        <v>123.3</v>
      </c>
      <c r="H75" s="4">
        <v>8.48E-2</v>
      </c>
      <c r="I75" s="1">
        <v>1289</v>
      </c>
      <c r="J75" s="4">
        <v>2.9499999999999998E-2</v>
      </c>
      <c r="K75" s="4">
        <v>2.86E-2</v>
      </c>
      <c r="L75" s="4">
        <f t="shared" si="1"/>
        <v>71.999783783783784</v>
      </c>
    </row>
    <row r="76" spans="1:12" x14ac:dyDescent="0.15">
      <c r="A76" s="1">
        <v>248</v>
      </c>
      <c r="B76" s="1">
        <v>1580.7</v>
      </c>
      <c r="C76" s="1">
        <v>1578.2</v>
      </c>
      <c r="D76" s="1">
        <v>22.6</v>
      </c>
      <c r="E76" s="1">
        <v>32.700000000000003</v>
      </c>
      <c r="F76" s="4">
        <v>-10.5</v>
      </c>
      <c r="G76" s="1">
        <v>123.3</v>
      </c>
      <c r="H76" s="4">
        <v>8.4900000000000003E-2</v>
      </c>
      <c r="I76" s="1">
        <v>1289.7</v>
      </c>
      <c r="J76" s="4">
        <v>2.8799999999999999E-2</v>
      </c>
      <c r="K76" s="4">
        <v>2.8799999999999999E-2</v>
      </c>
      <c r="L76" s="4">
        <f t="shared" si="1"/>
        <v>72.084689189189191</v>
      </c>
    </row>
    <row r="77" spans="1:12" x14ac:dyDescent="0.15">
      <c r="A77" s="1">
        <v>249</v>
      </c>
      <c r="B77" s="1">
        <v>1570</v>
      </c>
      <c r="C77" s="1">
        <v>1587.1</v>
      </c>
      <c r="D77" s="1">
        <v>22.6</v>
      </c>
      <c r="E77" s="1">
        <v>32.9</v>
      </c>
      <c r="F77" s="4">
        <v>-10.5</v>
      </c>
      <c r="G77" s="1">
        <v>123.3</v>
      </c>
      <c r="H77" s="4">
        <v>8.4900000000000003E-2</v>
      </c>
      <c r="I77" s="1">
        <v>1290.4000000000001</v>
      </c>
      <c r="J77" s="4">
        <v>2.87E-2</v>
      </c>
      <c r="K77" s="4">
        <v>2.9000000000000001E-2</v>
      </c>
      <c r="L77" s="4">
        <f t="shared" si="1"/>
        <v>72.084689189189191</v>
      </c>
    </row>
    <row r="78" spans="1:12" x14ac:dyDescent="0.15">
      <c r="A78" s="1">
        <v>250</v>
      </c>
      <c r="B78" s="1">
        <v>1569</v>
      </c>
      <c r="C78" s="1">
        <v>1595.6</v>
      </c>
      <c r="D78" s="1">
        <v>22.6</v>
      </c>
      <c r="E78" s="1">
        <v>33.200000000000003</v>
      </c>
      <c r="F78" s="4">
        <v>-10.5</v>
      </c>
      <c r="G78" s="1">
        <v>123.3</v>
      </c>
      <c r="H78" s="4">
        <v>8.5000000000000006E-2</v>
      </c>
      <c r="I78" s="1">
        <v>1291</v>
      </c>
      <c r="J78" s="4">
        <v>2.86E-2</v>
      </c>
      <c r="K78" s="4">
        <v>2.9100000000000001E-2</v>
      </c>
      <c r="L78" s="4">
        <f t="shared" si="1"/>
        <v>72.169594594594599</v>
      </c>
    </row>
    <row r="79" spans="1:12" x14ac:dyDescent="0.15">
      <c r="A79" s="1">
        <v>251</v>
      </c>
      <c r="B79" s="1">
        <v>1606.4</v>
      </c>
      <c r="C79" s="1">
        <v>1603.9</v>
      </c>
      <c r="D79" s="1">
        <v>22.6</v>
      </c>
      <c r="E79" s="1">
        <v>33.5</v>
      </c>
      <c r="F79" s="4">
        <v>-10.5</v>
      </c>
      <c r="G79" s="1">
        <v>123.3</v>
      </c>
      <c r="H79" s="4">
        <v>8.5000000000000006E-2</v>
      </c>
      <c r="I79" s="1">
        <v>1291.5999999999999</v>
      </c>
      <c r="J79" s="4">
        <v>2.93E-2</v>
      </c>
      <c r="K79" s="4">
        <v>2.92E-2</v>
      </c>
      <c r="L79" s="4">
        <f t="shared" si="1"/>
        <v>72.169594594594599</v>
      </c>
    </row>
    <row r="80" spans="1:12" x14ac:dyDescent="0.15">
      <c r="A80" s="1">
        <v>252</v>
      </c>
      <c r="B80" s="1">
        <v>1634.1</v>
      </c>
      <c r="C80" s="1">
        <v>1612.1</v>
      </c>
      <c r="D80" s="1">
        <v>22.6</v>
      </c>
      <c r="E80" s="1">
        <v>33.799999999999997</v>
      </c>
      <c r="F80" s="4">
        <v>-10.5</v>
      </c>
      <c r="G80" s="1">
        <v>123.3</v>
      </c>
      <c r="H80" s="4">
        <v>8.5099999999999995E-2</v>
      </c>
      <c r="I80" s="1">
        <v>1292.0999999999999</v>
      </c>
      <c r="J80" s="4">
        <v>2.98E-2</v>
      </c>
      <c r="K80" s="4">
        <v>2.9399999999999999E-2</v>
      </c>
      <c r="L80" s="4">
        <f t="shared" si="1"/>
        <v>72.254499999999993</v>
      </c>
    </row>
    <row r="81" spans="1:12" x14ac:dyDescent="0.15">
      <c r="A81" s="1">
        <v>253</v>
      </c>
      <c r="B81" s="1">
        <v>1602.4</v>
      </c>
      <c r="C81" s="1">
        <v>1620.1</v>
      </c>
      <c r="D81" s="1">
        <v>22.6</v>
      </c>
      <c r="E81" s="1">
        <v>34.1</v>
      </c>
      <c r="F81" s="4">
        <v>-10.5</v>
      </c>
      <c r="G81" s="1">
        <v>123.3</v>
      </c>
      <c r="H81" s="4">
        <v>8.5099999999999995E-2</v>
      </c>
      <c r="I81" s="1">
        <v>1292.7</v>
      </c>
      <c r="J81" s="4">
        <v>2.92E-2</v>
      </c>
      <c r="K81" s="4">
        <v>2.9499999999999998E-2</v>
      </c>
      <c r="L81" s="4">
        <f t="shared" si="1"/>
        <v>72.254499999999993</v>
      </c>
    </row>
    <row r="82" spans="1:12" x14ac:dyDescent="0.15">
      <c r="A82" s="1">
        <v>254</v>
      </c>
      <c r="B82" s="1">
        <v>1632.5</v>
      </c>
      <c r="C82" s="1">
        <v>1627.7</v>
      </c>
      <c r="D82" s="1">
        <v>22.6</v>
      </c>
      <c r="E82" s="1">
        <v>34.299999999999997</v>
      </c>
      <c r="F82" s="4">
        <v>-10.5</v>
      </c>
      <c r="G82" s="1">
        <v>123.3</v>
      </c>
      <c r="H82" s="4">
        <v>8.5099999999999995E-2</v>
      </c>
      <c r="I82" s="1">
        <v>1293.4000000000001</v>
      </c>
      <c r="J82" s="4">
        <v>2.9700000000000001E-2</v>
      </c>
      <c r="K82" s="4">
        <v>2.9700000000000001E-2</v>
      </c>
      <c r="L82" s="4">
        <f t="shared" si="1"/>
        <v>72.254499999999993</v>
      </c>
    </row>
    <row r="83" spans="1:12" x14ac:dyDescent="0.15">
      <c r="A83" s="1">
        <v>255</v>
      </c>
      <c r="B83" s="1">
        <v>1601.9</v>
      </c>
      <c r="C83" s="1">
        <v>1635.5</v>
      </c>
      <c r="D83" s="1">
        <v>22.6</v>
      </c>
      <c r="E83" s="1">
        <v>34.6</v>
      </c>
      <c r="F83" s="4">
        <v>-10.5</v>
      </c>
      <c r="G83" s="1">
        <v>123.3</v>
      </c>
      <c r="H83" s="4">
        <v>8.5199999999999998E-2</v>
      </c>
      <c r="I83" s="1">
        <v>1294</v>
      </c>
      <c r="J83" s="4">
        <v>2.92E-2</v>
      </c>
      <c r="K83" s="4">
        <v>2.98E-2</v>
      </c>
      <c r="L83" s="4">
        <f t="shared" si="1"/>
        <v>72.339405405405401</v>
      </c>
    </row>
    <row r="84" spans="1:12" x14ac:dyDescent="0.15">
      <c r="A84" s="1">
        <v>256</v>
      </c>
      <c r="B84" s="1">
        <v>1628.3</v>
      </c>
      <c r="C84" s="1">
        <v>1643.2</v>
      </c>
      <c r="D84" s="1">
        <v>22.6</v>
      </c>
      <c r="E84" s="1">
        <v>34.9</v>
      </c>
      <c r="F84" s="4">
        <v>-10.5</v>
      </c>
      <c r="G84" s="1">
        <v>123.3</v>
      </c>
      <c r="H84" s="4">
        <v>8.5199999999999998E-2</v>
      </c>
      <c r="I84" s="1">
        <v>1294.5999999999999</v>
      </c>
      <c r="J84" s="4">
        <v>2.9700000000000001E-2</v>
      </c>
      <c r="K84" s="4">
        <v>2.9899999999999999E-2</v>
      </c>
      <c r="L84" s="4">
        <f t="shared" si="1"/>
        <v>72.339405405405401</v>
      </c>
    </row>
    <row r="85" spans="1:12" x14ac:dyDescent="0.15">
      <c r="A85" s="1">
        <v>257</v>
      </c>
      <c r="B85" s="1">
        <v>1610.8</v>
      </c>
      <c r="C85" s="1">
        <v>1650.9</v>
      </c>
      <c r="D85" s="1">
        <v>22.6</v>
      </c>
      <c r="E85" s="1">
        <v>35.200000000000003</v>
      </c>
      <c r="F85" s="4">
        <v>-10.5</v>
      </c>
      <c r="G85" s="1">
        <v>123.3</v>
      </c>
      <c r="H85" s="4">
        <v>8.5300000000000001E-2</v>
      </c>
      <c r="I85" s="1">
        <v>1295.2</v>
      </c>
      <c r="J85" s="4">
        <v>2.9399999999999999E-2</v>
      </c>
      <c r="K85" s="4">
        <v>0.03</v>
      </c>
      <c r="L85" s="4">
        <f t="shared" si="1"/>
        <v>72.424310810810809</v>
      </c>
    </row>
    <row r="86" spans="1:12" x14ac:dyDescent="0.15">
      <c r="A86" s="1">
        <v>258</v>
      </c>
      <c r="B86" s="1">
        <v>1597.2</v>
      </c>
      <c r="C86" s="1">
        <v>1658.4</v>
      </c>
      <c r="D86" s="1">
        <v>22.6</v>
      </c>
      <c r="E86" s="1">
        <v>35.4</v>
      </c>
      <c r="F86" s="4">
        <v>-10.5</v>
      </c>
      <c r="G86" s="1">
        <v>123.3</v>
      </c>
      <c r="H86" s="4">
        <v>8.5300000000000001E-2</v>
      </c>
      <c r="I86" s="1">
        <v>1295.8</v>
      </c>
      <c r="J86" s="4">
        <v>2.9100000000000001E-2</v>
      </c>
      <c r="K86" s="4">
        <v>3.0200000000000001E-2</v>
      </c>
      <c r="L86" s="4">
        <f t="shared" si="1"/>
        <v>72.424310810810809</v>
      </c>
    </row>
    <row r="87" spans="1:12" x14ac:dyDescent="0.15">
      <c r="A87" s="1">
        <v>259</v>
      </c>
      <c r="B87" s="1">
        <v>1584.7</v>
      </c>
      <c r="C87" s="1">
        <v>1665.6</v>
      </c>
      <c r="D87" s="1">
        <v>22.6</v>
      </c>
      <c r="E87" s="1">
        <v>35.700000000000003</v>
      </c>
      <c r="F87" s="4">
        <v>-10.5</v>
      </c>
      <c r="G87" s="1">
        <v>123.3</v>
      </c>
      <c r="H87" s="4">
        <v>8.5300000000000001E-2</v>
      </c>
      <c r="I87" s="1">
        <v>1296.3</v>
      </c>
      <c r="J87" s="4">
        <v>2.8899999999999999E-2</v>
      </c>
      <c r="K87" s="4">
        <v>3.0300000000000001E-2</v>
      </c>
      <c r="L87" s="4">
        <f t="shared" si="1"/>
        <v>72.424310810810809</v>
      </c>
    </row>
    <row r="88" spans="1:12" x14ac:dyDescent="0.15">
      <c r="A88" s="1">
        <v>260</v>
      </c>
      <c r="B88" s="1">
        <v>1628.1</v>
      </c>
      <c r="C88" s="1">
        <v>1672.7</v>
      </c>
      <c r="D88" s="1">
        <v>22.6</v>
      </c>
      <c r="E88" s="1">
        <v>36</v>
      </c>
      <c r="F88" s="4">
        <v>-10.5</v>
      </c>
      <c r="G88" s="1">
        <v>123.3</v>
      </c>
      <c r="H88" s="4">
        <v>8.5400000000000004E-2</v>
      </c>
      <c r="I88" s="1">
        <v>1296.9000000000001</v>
      </c>
      <c r="J88" s="4">
        <v>2.9700000000000001E-2</v>
      </c>
      <c r="K88" s="4">
        <v>3.04E-2</v>
      </c>
      <c r="L88" s="4">
        <f t="shared" si="1"/>
        <v>72.509216216216217</v>
      </c>
    </row>
    <row r="89" spans="1:12" x14ac:dyDescent="0.15">
      <c r="A89" s="1">
        <v>261</v>
      </c>
      <c r="B89" s="1">
        <v>1593</v>
      </c>
      <c r="C89" s="1">
        <v>1679.8</v>
      </c>
      <c r="D89" s="1">
        <v>22.6</v>
      </c>
      <c r="E89" s="1">
        <v>36.299999999999997</v>
      </c>
      <c r="F89" s="4">
        <v>-10.5</v>
      </c>
      <c r="G89" s="1">
        <v>123.3</v>
      </c>
      <c r="H89" s="4">
        <v>8.5400000000000004E-2</v>
      </c>
      <c r="I89" s="1">
        <v>1297.4000000000001</v>
      </c>
      <c r="J89" s="4">
        <v>2.9100000000000001E-2</v>
      </c>
      <c r="K89" s="4">
        <v>3.0499999999999999E-2</v>
      </c>
      <c r="L89" s="4">
        <f t="shared" si="1"/>
        <v>72.509216216216217</v>
      </c>
    </row>
    <row r="90" spans="1:12" x14ac:dyDescent="0.15">
      <c r="A90" s="1">
        <v>262</v>
      </c>
      <c r="B90" s="1">
        <v>1611.9</v>
      </c>
      <c r="C90" s="1">
        <v>1686.8</v>
      </c>
      <c r="D90" s="1">
        <v>22.6</v>
      </c>
      <c r="E90" s="1">
        <v>36.6</v>
      </c>
      <c r="F90" s="4">
        <v>-10.5</v>
      </c>
      <c r="G90" s="1">
        <v>123.3</v>
      </c>
      <c r="H90" s="4">
        <v>8.5400000000000004E-2</v>
      </c>
      <c r="I90" s="1">
        <v>1297.9000000000001</v>
      </c>
      <c r="J90" s="4">
        <v>2.9399999999999999E-2</v>
      </c>
      <c r="K90" s="4">
        <v>3.0599999999999999E-2</v>
      </c>
      <c r="L90" s="4">
        <f t="shared" si="1"/>
        <v>72.509216216216217</v>
      </c>
    </row>
    <row r="91" spans="1:12" x14ac:dyDescent="0.15">
      <c r="A91" s="1">
        <v>263</v>
      </c>
      <c r="B91" s="1">
        <v>1578.4</v>
      </c>
      <c r="C91" s="1">
        <v>1693.8</v>
      </c>
      <c r="D91" s="1">
        <v>22.6</v>
      </c>
      <c r="E91" s="1">
        <v>36.9</v>
      </c>
      <c r="F91" s="4">
        <v>-10.5</v>
      </c>
      <c r="G91" s="1">
        <v>123.3</v>
      </c>
      <c r="H91" s="4">
        <v>8.5500000000000007E-2</v>
      </c>
      <c r="I91" s="1">
        <v>1298.4000000000001</v>
      </c>
      <c r="J91" s="4">
        <v>2.8799999999999999E-2</v>
      </c>
      <c r="K91" s="4">
        <v>3.0800000000000001E-2</v>
      </c>
      <c r="L91" s="4">
        <f t="shared" si="1"/>
        <v>72.594121621621625</v>
      </c>
    </row>
    <row r="92" spans="1:12" x14ac:dyDescent="0.15">
      <c r="A92" s="1">
        <v>264</v>
      </c>
      <c r="B92" s="1">
        <v>1566.3</v>
      </c>
      <c r="C92" s="1">
        <v>1700.8</v>
      </c>
      <c r="D92" s="1">
        <v>22.6</v>
      </c>
      <c r="E92" s="1">
        <v>37.200000000000003</v>
      </c>
      <c r="F92" s="4">
        <v>-10.5</v>
      </c>
      <c r="G92" s="1">
        <v>123.3</v>
      </c>
      <c r="H92" s="4">
        <v>8.5500000000000007E-2</v>
      </c>
      <c r="I92" s="1">
        <v>1298.9000000000001</v>
      </c>
      <c r="J92" s="4">
        <v>2.86E-2</v>
      </c>
      <c r="K92" s="4">
        <v>3.09E-2</v>
      </c>
      <c r="L92" s="4">
        <f t="shared" si="1"/>
        <v>72.594121621621625</v>
      </c>
    </row>
    <row r="93" spans="1:12" x14ac:dyDescent="0.15">
      <c r="A93" s="1">
        <v>265</v>
      </c>
      <c r="B93" s="1">
        <v>1562.7</v>
      </c>
      <c r="C93" s="1">
        <v>1707.7</v>
      </c>
      <c r="D93" s="1">
        <v>22.6</v>
      </c>
      <c r="E93" s="1">
        <v>37.5</v>
      </c>
      <c r="F93" s="4">
        <v>-10.5</v>
      </c>
      <c r="G93" s="1">
        <v>123.3</v>
      </c>
      <c r="H93" s="4">
        <v>8.5500000000000007E-2</v>
      </c>
      <c r="I93" s="1">
        <v>1299.4000000000001</v>
      </c>
      <c r="J93" s="4">
        <v>2.8500000000000001E-2</v>
      </c>
      <c r="K93" s="4">
        <v>3.1E-2</v>
      </c>
      <c r="L93" s="4">
        <f t="shared" si="1"/>
        <v>72.594121621621625</v>
      </c>
    </row>
    <row r="94" spans="1:12" x14ac:dyDescent="0.15">
      <c r="A94" s="1">
        <v>266</v>
      </c>
      <c r="B94" s="1">
        <v>1564.5</v>
      </c>
      <c r="C94" s="1">
        <v>1714.5</v>
      </c>
      <c r="D94" s="1">
        <v>22.6</v>
      </c>
      <c r="E94" s="1">
        <v>37.799999999999997</v>
      </c>
      <c r="F94" s="4">
        <v>-10.5</v>
      </c>
      <c r="G94" s="1">
        <v>123.3</v>
      </c>
      <c r="H94" s="4">
        <v>8.5599999999999996E-2</v>
      </c>
      <c r="I94" s="1">
        <v>1300.0999999999999</v>
      </c>
      <c r="J94" s="4">
        <v>2.86E-2</v>
      </c>
      <c r="K94" s="4">
        <v>3.1099999999999999E-2</v>
      </c>
      <c r="L94" s="4">
        <f t="shared" si="1"/>
        <v>72.679027027027018</v>
      </c>
    </row>
    <row r="95" spans="1:12" x14ac:dyDescent="0.15">
      <c r="A95" s="1">
        <v>267</v>
      </c>
      <c r="B95" s="1">
        <v>1621.7</v>
      </c>
      <c r="C95" s="1">
        <v>1721.2</v>
      </c>
      <c r="D95" s="1">
        <v>22.6</v>
      </c>
      <c r="E95" s="1">
        <v>38</v>
      </c>
      <c r="F95" s="4">
        <v>-10.6</v>
      </c>
      <c r="G95" s="1">
        <v>123.3</v>
      </c>
      <c r="H95" s="4">
        <v>8.5599999999999996E-2</v>
      </c>
      <c r="I95" s="1">
        <v>1300.5999999999999</v>
      </c>
      <c r="J95" s="4">
        <v>2.9499999999999998E-2</v>
      </c>
      <c r="K95" s="4">
        <v>3.1199999999999999E-2</v>
      </c>
      <c r="L95" s="4">
        <f t="shared" si="1"/>
        <v>72.679027027027018</v>
      </c>
    </row>
    <row r="96" spans="1:12" x14ac:dyDescent="0.15">
      <c r="A96" s="1">
        <v>268</v>
      </c>
      <c r="B96" s="1">
        <v>1582.2</v>
      </c>
      <c r="C96" s="1">
        <v>1727.9</v>
      </c>
      <c r="D96" s="1">
        <v>22.6</v>
      </c>
      <c r="E96" s="1">
        <v>38.299999999999997</v>
      </c>
      <c r="F96" s="4">
        <v>-10.6</v>
      </c>
      <c r="G96" s="1">
        <v>123.3</v>
      </c>
      <c r="H96" s="4">
        <v>8.5599999999999996E-2</v>
      </c>
      <c r="I96" s="1">
        <v>1301.0999999999999</v>
      </c>
      <c r="J96" s="4">
        <v>2.8899999999999999E-2</v>
      </c>
      <c r="K96" s="4">
        <v>3.1300000000000001E-2</v>
      </c>
      <c r="L96" s="4">
        <f t="shared" si="1"/>
        <v>72.679027027027018</v>
      </c>
    </row>
    <row r="97" spans="1:12" x14ac:dyDescent="0.15">
      <c r="A97" s="1">
        <v>269</v>
      </c>
      <c r="B97" s="1">
        <v>1569.2</v>
      </c>
      <c r="C97" s="1">
        <v>1734.6</v>
      </c>
      <c r="D97" s="1">
        <v>22.6</v>
      </c>
      <c r="E97" s="1">
        <v>38.6</v>
      </c>
      <c r="F97" s="4">
        <v>-10.6</v>
      </c>
      <c r="G97" s="1">
        <v>123.3</v>
      </c>
      <c r="H97" s="4">
        <v>8.5699999999999998E-2</v>
      </c>
      <c r="I97" s="1">
        <v>1301.5</v>
      </c>
      <c r="J97" s="4">
        <v>2.86E-2</v>
      </c>
      <c r="K97" s="4">
        <v>3.1399999999999997E-2</v>
      </c>
      <c r="L97" s="4">
        <f t="shared" si="1"/>
        <v>72.763932432432426</v>
      </c>
    </row>
    <row r="98" spans="1:12" x14ac:dyDescent="0.15">
      <c r="A98" s="1">
        <v>270</v>
      </c>
      <c r="B98" s="1">
        <v>1563.6</v>
      </c>
      <c r="C98" s="1">
        <v>1741.2</v>
      </c>
      <c r="D98" s="1">
        <v>22.6</v>
      </c>
      <c r="E98" s="1">
        <v>38.9</v>
      </c>
      <c r="F98" s="4">
        <v>-10.6</v>
      </c>
      <c r="G98" s="1">
        <v>123.3</v>
      </c>
      <c r="H98" s="4">
        <v>8.5699999999999998E-2</v>
      </c>
      <c r="I98" s="1">
        <v>1302.0999999999999</v>
      </c>
      <c r="J98" s="4">
        <v>2.86E-2</v>
      </c>
      <c r="K98" s="4">
        <v>3.15E-2</v>
      </c>
      <c r="L98" s="4">
        <f t="shared" si="1"/>
        <v>72.763932432432426</v>
      </c>
    </row>
    <row r="99" spans="1:12" x14ac:dyDescent="0.15">
      <c r="A99" s="1">
        <v>271</v>
      </c>
      <c r="B99" s="1">
        <v>1566.2</v>
      </c>
      <c r="C99" s="1">
        <v>1747.6</v>
      </c>
      <c r="D99" s="1">
        <v>22.6</v>
      </c>
      <c r="E99" s="1">
        <v>39.200000000000003</v>
      </c>
      <c r="F99" s="4">
        <v>-10.6</v>
      </c>
      <c r="G99" s="1">
        <v>123.3</v>
      </c>
      <c r="H99" s="4">
        <v>8.5699999999999998E-2</v>
      </c>
      <c r="I99" s="1">
        <v>1302.5</v>
      </c>
      <c r="J99" s="4">
        <v>2.86E-2</v>
      </c>
      <c r="K99" s="4">
        <v>3.1600000000000003E-2</v>
      </c>
      <c r="L99" s="4">
        <f t="shared" si="1"/>
        <v>72.763932432432426</v>
      </c>
    </row>
    <row r="100" spans="1:12" x14ac:dyDescent="0.15">
      <c r="A100" s="1">
        <v>272</v>
      </c>
      <c r="B100" s="1">
        <v>1592.1</v>
      </c>
      <c r="C100" s="1">
        <v>1753.8</v>
      </c>
      <c r="D100" s="1">
        <v>22.6</v>
      </c>
      <c r="E100" s="1">
        <v>39.5</v>
      </c>
      <c r="F100" s="4">
        <v>-10.6</v>
      </c>
      <c r="G100" s="1">
        <v>123.3</v>
      </c>
      <c r="H100" s="4">
        <v>8.5800000000000001E-2</v>
      </c>
      <c r="I100" s="1">
        <v>1303</v>
      </c>
      <c r="J100" s="4">
        <v>2.9000000000000001E-2</v>
      </c>
      <c r="K100" s="4">
        <v>3.1699999999999999E-2</v>
      </c>
      <c r="L100" s="4">
        <f t="shared" si="1"/>
        <v>72.848837837837834</v>
      </c>
    </row>
    <row r="101" spans="1:12" x14ac:dyDescent="0.15">
      <c r="A101" s="1">
        <v>273</v>
      </c>
      <c r="B101" s="1">
        <v>1571.6</v>
      </c>
      <c r="C101" s="1">
        <v>1760</v>
      </c>
      <c r="D101" s="1">
        <v>22.7</v>
      </c>
      <c r="E101" s="1">
        <v>39.799999999999997</v>
      </c>
      <c r="F101" s="4">
        <v>-10.6</v>
      </c>
      <c r="G101" s="1">
        <v>123.3</v>
      </c>
      <c r="H101" s="4">
        <v>8.5800000000000001E-2</v>
      </c>
      <c r="I101" s="1">
        <v>1303.5999999999999</v>
      </c>
      <c r="J101" s="4">
        <v>2.87E-2</v>
      </c>
      <c r="K101" s="4">
        <v>3.1800000000000002E-2</v>
      </c>
      <c r="L101" s="4">
        <f t="shared" si="1"/>
        <v>72.848837837837834</v>
      </c>
    </row>
    <row r="102" spans="1:12" x14ac:dyDescent="0.15">
      <c r="A102" s="1">
        <v>274</v>
      </c>
      <c r="B102" s="1">
        <v>1600.1</v>
      </c>
      <c r="C102" s="1">
        <v>1766</v>
      </c>
      <c r="D102" s="1">
        <v>22.7</v>
      </c>
      <c r="E102" s="1">
        <v>40.1</v>
      </c>
      <c r="F102" s="4">
        <v>-10.6</v>
      </c>
      <c r="G102" s="1">
        <v>123.3</v>
      </c>
      <c r="H102" s="4">
        <v>8.5800000000000001E-2</v>
      </c>
      <c r="I102" s="1">
        <v>1304.0999999999999</v>
      </c>
      <c r="J102" s="4">
        <v>2.92E-2</v>
      </c>
      <c r="K102" s="4">
        <v>3.1899999999999998E-2</v>
      </c>
      <c r="L102" s="4">
        <f t="shared" si="1"/>
        <v>72.848837837837834</v>
      </c>
    </row>
    <row r="103" spans="1:12" x14ac:dyDescent="0.15">
      <c r="A103" s="1">
        <v>275</v>
      </c>
      <c r="B103" s="1">
        <v>1576.7</v>
      </c>
      <c r="C103" s="1">
        <v>1771.8</v>
      </c>
      <c r="D103" s="1">
        <v>22.7</v>
      </c>
      <c r="E103" s="1">
        <v>40.4</v>
      </c>
      <c r="F103" s="4">
        <v>-10.6</v>
      </c>
      <c r="G103" s="1">
        <v>123.3</v>
      </c>
      <c r="H103" s="4">
        <v>8.5900000000000004E-2</v>
      </c>
      <c r="I103" s="1">
        <v>1304.5</v>
      </c>
      <c r="J103" s="4">
        <v>2.8799999999999999E-2</v>
      </c>
      <c r="K103" s="4">
        <v>3.2000000000000001E-2</v>
      </c>
      <c r="L103" s="4">
        <f t="shared" si="1"/>
        <v>72.933743243243242</v>
      </c>
    </row>
    <row r="104" spans="1:12" x14ac:dyDescent="0.15">
      <c r="A104" s="1">
        <v>276</v>
      </c>
      <c r="B104" s="1">
        <v>1565.4</v>
      </c>
      <c r="C104" s="1">
        <v>1777.4</v>
      </c>
      <c r="D104" s="1">
        <v>22.7</v>
      </c>
      <c r="E104" s="1">
        <v>40.700000000000003</v>
      </c>
      <c r="F104" s="4">
        <v>-10.6</v>
      </c>
      <c r="G104" s="1">
        <v>123.3</v>
      </c>
      <c r="H104" s="4">
        <v>8.5900000000000004E-2</v>
      </c>
      <c r="I104" s="1">
        <v>1304.9000000000001</v>
      </c>
      <c r="J104" s="4">
        <v>2.86E-2</v>
      </c>
      <c r="K104" s="4">
        <v>3.2099999999999997E-2</v>
      </c>
      <c r="L104" s="4">
        <f t="shared" si="1"/>
        <v>72.933743243243242</v>
      </c>
    </row>
    <row r="105" spans="1:12" x14ac:dyDescent="0.15">
      <c r="A105" s="1">
        <v>277</v>
      </c>
      <c r="B105" s="1">
        <v>1559.8</v>
      </c>
      <c r="C105" s="1">
        <v>1783.1</v>
      </c>
      <c r="D105" s="1">
        <v>22.7</v>
      </c>
      <c r="E105" s="1">
        <v>41</v>
      </c>
      <c r="F105" s="4">
        <v>-10.6</v>
      </c>
      <c r="G105" s="1">
        <v>123.3</v>
      </c>
      <c r="H105" s="4">
        <v>8.5900000000000004E-2</v>
      </c>
      <c r="I105" s="1">
        <v>1305.4000000000001</v>
      </c>
      <c r="J105" s="4">
        <v>2.8500000000000001E-2</v>
      </c>
      <c r="K105" s="4">
        <v>3.2199999999999999E-2</v>
      </c>
      <c r="L105" s="4">
        <f t="shared" si="1"/>
        <v>72.933743243243242</v>
      </c>
    </row>
    <row r="106" spans="1:12" x14ac:dyDescent="0.15">
      <c r="A106" s="1">
        <v>278</v>
      </c>
      <c r="B106" s="1">
        <v>1555.4</v>
      </c>
      <c r="C106" s="1">
        <v>1788.8</v>
      </c>
      <c r="D106" s="1">
        <v>22.7</v>
      </c>
      <c r="E106" s="1">
        <v>41.3</v>
      </c>
      <c r="F106" s="4">
        <v>-10.6</v>
      </c>
      <c r="G106" s="1">
        <v>123.3</v>
      </c>
      <c r="H106" s="4">
        <v>8.5900000000000004E-2</v>
      </c>
      <c r="I106" s="1">
        <v>1305.8</v>
      </c>
      <c r="J106" s="4">
        <v>2.8400000000000002E-2</v>
      </c>
      <c r="K106" s="4">
        <v>3.2300000000000002E-2</v>
      </c>
      <c r="L106" s="4">
        <f t="shared" si="1"/>
        <v>72.933743243243242</v>
      </c>
    </row>
    <row r="107" spans="1:12" x14ac:dyDescent="0.15">
      <c r="A107" s="1">
        <v>279</v>
      </c>
      <c r="B107" s="1">
        <v>1552.9</v>
      </c>
      <c r="C107" s="1">
        <v>1794.4</v>
      </c>
      <c r="D107" s="1">
        <v>22.7</v>
      </c>
      <c r="E107" s="1">
        <v>41.6</v>
      </c>
      <c r="F107" s="4">
        <v>-10.6</v>
      </c>
      <c r="G107" s="1">
        <v>123.3</v>
      </c>
      <c r="H107" s="4">
        <v>8.5999999999999993E-2</v>
      </c>
      <c r="I107" s="1">
        <v>1306.2</v>
      </c>
      <c r="J107" s="4">
        <v>2.8400000000000002E-2</v>
      </c>
      <c r="K107" s="4">
        <v>3.2399999999999998E-2</v>
      </c>
      <c r="L107" s="4">
        <f t="shared" si="1"/>
        <v>73.01864864864865</v>
      </c>
    </row>
    <row r="108" spans="1:12" x14ac:dyDescent="0.15">
      <c r="A108" s="1">
        <v>280</v>
      </c>
      <c r="B108" s="1">
        <v>1661.3</v>
      </c>
      <c r="C108" s="1">
        <v>1800.2</v>
      </c>
      <c r="D108" s="1">
        <v>22.7</v>
      </c>
      <c r="E108" s="1">
        <v>41.9</v>
      </c>
      <c r="F108" s="4">
        <v>-10.6</v>
      </c>
      <c r="G108" s="1">
        <v>123.3</v>
      </c>
      <c r="H108" s="4">
        <v>8.5900000000000004E-2</v>
      </c>
      <c r="I108" s="1">
        <v>1305.5</v>
      </c>
      <c r="J108" s="4">
        <v>3.0200000000000001E-2</v>
      </c>
      <c r="K108" s="4">
        <v>3.2500000000000001E-2</v>
      </c>
      <c r="L108" s="4">
        <f t="shared" si="1"/>
        <v>72.933743243243242</v>
      </c>
    </row>
    <row r="109" spans="1:12" x14ac:dyDescent="0.15">
      <c r="A109" s="1">
        <v>281</v>
      </c>
      <c r="B109" s="1">
        <v>1588.2</v>
      </c>
      <c r="C109" s="1">
        <v>1806.7</v>
      </c>
      <c r="D109" s="1">
        <v>22.7</v>
      </c>
      <c r="E109" s="1">
        <v>42.2</v>
      </c>
      <c r="F109" s="4">
        <v>-10.6</v>
      </c>
      <c r="G109" s="1">
        <v>123.3</v>
      </c>
      <c r="H109" s="4">
        <v>8.5999999999999993E-2</v>
      </c>
      <c r="I109" s="1">
        <v>1306</v>
      </c>
      <c r="J109" s="4">
        <v>2.9000000000000001E-2</v>
      </c>
      <c r="K109" s="4">
        <v>3.2599999999999997E-2</v>
      </c>
      <c r="L109" s="4">
        <f t="shared" si="1"/>
        <v>73.01864864864865</v>
      </c>
    </row>
    <row r="110" spans="1:12" x14ac:dyDescent="0.15">
      <c r="A110" s="1">
        <v>282</v>
      </c>
      <c r="B110" s="1">
        <v>1570.9</v>
      </c>
      <c r="C110" s="1">
        <v>1812.3</v>
      </c>
      <c r="D110" s="1">
        <v>22.7</v>
      </c>
      <c r="E110" s="1">
        <v>42.5</v>
      </c>
      <c r="F110" s="4">
        <v>-10.6</v>
      </c>
      <c r="G110" s="1">
        <v>123.3</v>
      </c>
      <c r="H110" s="4">
        <v>8.5999999999999993E-2</v>
      </c>
      <c r="I110" s="1">
        <v>1306.4000000000001</v>
      </c>
      <c r="J110" s="4">
        <v>2.87E-2</v>
      </c>
      <c r="K110" s="4">
        <v>3.27E-2</v>
      </c>
      <c r="L110" s="4">
        <f t="shared" si="1"/>
        <v>73.01864864864865</v>
      </c>
    </row>
    <row r="111" spans="1:12" x14ac:dyDescent="0.15">
      <c r="A111" s="1">
        <v>283</v>
      </c>
      <c r="B111" s="1">
        <v>1563.3</v>
      </c>
      <c r="C111" s="1">
        <v>1817.6</v>
      </c>
      <c r="D111" s="1">
        <v>22.7</v>
      </c>
      <c r="E111" s="1">
        <v>42.8</v>
      </c>
      <c r="F111" s="4">
        <v>-10.6</v>
      </c>
      <c r="G111" s="1">
        <v>123.3</v>
      </c>
      <c r="H111" s="4">
        <v>8.5999999999999993E-2</v>
      </c>
      <c r="I111" s="1">
        <v>1306.8</v>
      </c>
      <c r="J111" s="4">
        <v>2.8500000000000001E-2</v>
      </c>
      <c r="K111" s="4">
        <v>3.2800000000000003E-2</v>
      </c>
      <c r="L111" s="4">
        <f t="shared" si="1"/>
        <v>73.01864864864865</v>
      </c>
    </row>
    <row r="112" spans="1:12" x14ac:dyDescent="0.15">
      <c r="A112" s="1">
        <v>284</v>
      </c>
      <c r="B112" s="1">
        <v>1559.5</v>
      </c>
      <c r="C112" s="1">
        <v>1822.8</v>
      </c>
      <c r="D112" s="1">
        <v>22.7</v>
      </c>
      <c r="E112" s="1">
        <v>43.1</v>
      </c>
      <c r="F112" s="4">
        <v>-10.6</v>
      </c>
      <c r="G112" s="1">
        <v>123.3</v>
      </c>
      <c r="H112" s="4">
        <v>8.5999999999999993E-2</v>
      </c>
      <c r="I112" s="1">
        <v>1307.2</v>
      </c>
      <c r="J112" s="4">
        <v>2.8500000000000001E-2</v>
      </c>
      <c r="K112" s="4">
        <v>3.2800000000000003E-2</v>
      </c>
      <c r="L112" s="4">
        <f t="shared" si="1"/>
        <v>73.01864864864865</v>
      </c>
    </row>
    <row r="113" spans="1:12" x14ac:dyDescent="0.15">
      <c r="A113" s="1">
        <v>285</v>
      </c>
      <c r="B113" s="1">
        <v>1556.3</v>
      </c>
      <c r="C113" s="1">
        <v>1827.8</v>
      </c>
      <c r="D113" s="1">
        <v>22.7</v>
      </c>
      <c r="E113" s="1">
        <v>43.5</v>
      </c>
      <c r="F113" s="4">
        <v>-10.6</v>
      </c>
      <c r="G113" s="1">
        <v>123.3</v>
      </c>
      <c r="H113" s="4">
        <v>8.6099999999999996E-2</v>
      </c>
      <c r="I113" s="1">
        <v>1307.5999999999999</v>
      </c>
      <c r="J113" s="4">
        <v>2.8400000000000002E-2</v>
      </c>
      <c r="K113" s="4">
        <v>3.2899999999999999E-2</v>
      </c>
      <c r="L113" s="4">
        <f t="shared" si="1"/>
        <v>73.103554054054044</v>
      </c>
    </row>
    <row r="114" spans="1:12" x14ac:dyDescent="0.15">
      <c r="A114" s="1">
        <v>286</v>
      </c>
      <c r="B114" s="1">
        <v>1553.1</v>
      </c>
      <c r="C114" s="1">
        <v>1832.8</v>
      </c>
      <c r="D114" s="1">
        <v>22.7</v>
      </c>
      <c r="E114" s="1">
        <v>43.8</v>
      </c>
      <c r="F114" s="4">
        <v>-10.6</v>
      </c>
      <c r="G114" s="1">
        <v>123.3</v>
      </c>
      <c r="H114" s="4">
        <v>8.6099999999999996E-2</v>
      </c>
      <c r="I114" s="1">
        <v>1308</v>
      </c>
      <c r="J114" s="4">
        <v>2.8400000000000002E-2</v>
      </c>
      <c r="K114" s="4">
        <v>3.3000000000000002E-2</v>
      </c>
      <c r="L114" s="4">
        <f t="shared" si="1"/>
        <v>73.103554054054044</v>
      </c>
    </row>
    <row r="115" spans="1:12" x14ac:dyDescent="0.15">
      <c r="A115" s="1">
        <v>287</v>
      </c>
      <c r="B115" s="1">
        <v>1552.4</v>
      </c>
      <c r="C115" s="1">
        <v>1837.8</v>
      </c>
      <c r="D115" s="1">
        <v>22.7</v>
      </c>
      <c r="E115" s="1">
        <v>44</v>
      </c>
      <c r="F115" s="4">
        <v>-10.6</v>
      </c>
      <c r="G115" s="1">
        <v>123.3</v>
      </c>
      <c r="H115" s="4">
        <v>8.6099999999999996E-2</v>
      </c>
      <c r="I115" s="1">
        <v>1308.4000000000001</v>
      </c>
      <c r="J115" s="4">
        <v>2.8400000000000002E-2</v>
      </c>
      <c r="K115" s="4">
        <v>3.3099999999999997E-2</v>
      </c>
      <c r="L115" s="4">
        <f t="shared" si="1"/>
        <v>73.103554054054044</v>
      </c>
    </row>
    <row r="116" spans="1:12" x14ac:dyDescent="0.15">
      <c r="A116" s="1">
        <v>288</v>
      </c>
      <c r="B116" s="1">
        <v>1552.9</v>
      </c>
      <c r="C116" s="1">
        <v>1842.7</v>
      </c>
      <c r="D116" s="1">
        <v>22.7</v>
      </c>
      <c r="E116" s="1">
        <v>44.4</v>
      </c>
      <c r="F116" s="4">
        <v>-10.6</v>
      </c>
      <c r="G116" s="1">
        <v>123.3</v>
      </c>
      <c r="H116" s="4">
        <v>8.6099999999999996E-2</v>
      </c>
      <c r="I116" s="1">
        <v>1308.7</v>
      </c>
      <c r="J116" s="4">
        <v>2.8400000000000002E-2</v>
      </c>
      <c r="K116" s="4">
        <v>3.3099999999999997E-2</v>
      </c>
      <c r="L116" s="4">
        <f t="shared" si="1"/>
        <v>73.103554054054044</v>
      </c>
    </row>
    <row r="117" spans="1:12" x14ac:dyDescent="0.15">
      <c r="A117" s="1">
        <v>289</v>
      </c>
      <c r="B117" s="1">
        <v>1555.4</v>
      </c>
      <c r="C117" s="1">
        <v>1847.4</v>
      </c>
      <c r="D117" s="1">
        <v>22.8</v>
      </c>
      <c r="E117" s="1">
        <v>44.7</v>
      </c>
      <c r="F117" s="4">
        <v>-10.6</v>
      </c>
      <c r="G117" s="1">
        <v>123.3</v>
      </c>
      <c r="H117" s="4">
        <v>8.6199999999999999E-2</v>
      </c>
      <c r="I117" s="1">
        <v>1309.0999999999999</v>
      </c>
      <c r="J117" s="4">
        <v>2.8400000000000002E-2</v>
      </c>
      <c r="K117" s="4">
        <v>3.32E-2</v>
      </c>
      <c r="L117" s="4">
        <f t="shared" si="1"/>
        <v>73.188459459459452</v>
      </c>
    </row>
    <row r="118" spans="1:12" x14ac:dyDescent="0.15">
      <c r="A118" s="1">
        <v>290</v>
      </c>
      <c r="B118" s="1">
        <v>1570.5</v>
      </c>
      <c r="C118" s="1">
        <v>1852.1</v>
      </c>
      <c r="D118" s="1">
        <v>22.8</v>
      </c>
      <c r="E118" s="1">
        <v>45</v>
      </c>
      <c r="F118" s="4">
        <v>-10.6</v>
      </c>
      <c r="G118" s="1">
        <v>123.3</v>
      </c>
      <c r="H118" s="4">
        <v>8.6199999999999999E-2</v>
      </c>
      <c r="I118" s="1">
        <v>1309.5</v>
      </c>
      <c r="J118" s="4">
        <v>2.87E-2</v>
      </c>
      <c r="K118" s="4">
        <v>3.3300000000000003E-2</v>
      </c>
      <c r="L118" s="4">
        <f t="shared" si="1"/>
        <v>73.188459459459452</v>
      </c>
    </row>
    <row r="119" spans="1:12" x14ac:dyDescent="0.15">
      <c r="A119" s="1">
        <v>291</v>
      </c>
      <c r="B119" s="1">
        <v>1633.7</v>
      </c>
      <c r="C119" s="1">
        <v>1856.7</v>
      </c>
      <c r="D119" s="1">
        <v>22.9</v>
      </c>
      <c r="E119" s="1">
        <v>45.3</v>
      </c>
      <c r="F119" s="4">
        <v>-10.6</v>
      </c>
      <c r="G119" s="1">
        <v>123.3</v>
      </c>
      <c r="H119" s="4">
        <v>8.6199999999999999E-2</v>
      </c>
      <c r="I119" s="1">
        <v>1309.8</v>
      </c>
      <c r="J119" s="4">
        <v>2.9700000000000001E-2</v>
      </c>
      <c r="K119" s="4">
        <v>3.3399999999999999E-2</v>
      </c>
      <c r="L119" s="4">
        <f t="shared" si="1"/>
        <v>73.188459459459452</v>
      </c>
    </row>
    <row r="120" spans="1:12" x14ac:dyDescent="0.15">
      <c r="A120" s="1">
        <v>292</v>
      </c>
      <c r="B120" s="1">
        <v>1629</v>
      </c>
      <c r="C120" s="1">
        <v>1861.3</v>
      </c>
      <c r="D120" s="1">
        <v>22.9</v>
      </c>
      <c r="E120" s="1">
        <v>45.6</v>
      </c>
      <c r="F120" s="4">
        <v>-10.6</v>
      </c>
      <c r="G120" s="1">
        <v>123.3</v>
      </c>
      <c r="H120" s="4">
        <v>8.6199999999999999E-2</v>
      </c>
      <c r="I120" s="1">
        <v>1310.0999999999999</v>
      </c>
      <c r="J120" s="4">
        <v>2.9700000000000001E-2</v>
      </c>
      <c r="K120" s="4">
        <v>3.3399999999999999E-2</v>
      </c>
      <c r="L120" s="4">
        <f t="shared" si="1"/>
        <v>73.188459459459452</v>
      </c>
    </row>
    <row r="121" spans="1:12" x14ac:dyDescent="0.15">
      <c r="A121" s="1">
        <v>293</v>
      </c>
      <c r="B121" s="1">
        <v>1599.5</v>
      </c>
      <c r="C121" s="1">
        <v>1865.7</v>
      </c>
      <c r="D121" s="1">
        <v>22.9</v>
      </c>
      <c r="E121" s="1">
        <v>45.9</v>
      </c>
      <c r="F121" s="4">
        <v>-10.6</v>
      </c>
      <c r="G121" s="1">
        <v>123.3</v>
      </c>
      <c r="H121" s="4">
        <v>8.6300000000000002E-2</v>
      </c>
      <c r="I121" s="1">
        <v>1310.5</v>
      </c>
      <c r="J121" s="4">
        <v>2.92E-2</v>
      </c>
      <c r="K121" s="4">
        <v>3.3500000000000002E-2</v>
      </c>
      <c r="L121" s="4">
        <f t="shared" si="1"/>
        <v>73.27336486486486</v>
      </c>
    </row>
    <row r="122" spans="1:12" x14ac:dyDescent="0.15">
      <c r="A122" s="1">
        <v>294</v>
      </c>
      <c r="B122" s="1">
        <v>1472.1</v>
      </c>
      <c r="C122" s="1">
        <v>1385.8</v>
      </c>
      <c r="D122" s="1">
        <v>22.9</v>
      </c>
      <c r="E122" s="1">
        <v>46.2</v>
      </c>
      <c r="F122" s="4">
        <v>-3.41</v>
      </c>
      <c r="G122" s="1">
        <v>37.700000000000003</v>
      </c>
      <c r="H122" s="4">
        <v>9.0499999999999997E-2</v>
      </c>
      <c r="I122" s="1">
        <v>128.6</v>
      </c>
      <c r="J122" s="4">
        <v>2.69E-2</v>
      </c>
      <c r="K122" s="4">
        <v>2.5399999999999999E-2</v>
      </c>
    </row>
    <row r="123" spans="1:12" x14ac:dyDescent="0.15">
      <c r="A123" s="1">
        <v>295</v>
      </c>
      <c r="B123" s="1">
        <v>1351.6</v>
      </c>
      <c r="C123" s="1">
        <v>1104.0999999999999</v>
      </c>
      <c r="D123" s="1">
        <v>22.9</v>
      </c>
      <c r="E123" s="1">
        <v>46.5</v>
      </c>
      <c r="F123" s="4">
        <v>-4.9699999999999996E-3</v>
      </c>
      <c r="G123" s="1">
        <v>0.1</v>
      </c>
      <c r="H123" s="4">
        <v>7.3099999999999998E-2</v>
      </c>
      <c r="I123" s="1">
        <v>0</v>
      </c>
      <c r="J123" s="4">
        <v>2.4799999999999999E-2</v>
      </c>
      <c r="K123" s="4">
        <v>2.01E-2</v>
      </c>
    </row>
    <row r="124" spans="1:12" x14ac:dyDescent="0.15">
      <c r="A124" s="1">
        <v>296</v>
      </c>
      <c r="B124" s="1">
        <v>1263</v>
      </c>
      <c r="C124" s="1">
        <v>1043.3</v>
      </c>
      <c r="D124" s="1">
        <v>22.9</v>
      </c>
      <c r="E124" s="1">
        <v>46.8</v>
      </c>
      <c r="F124" s="4">
        <v>-4.84E-4</v>
      </c>
      <c r="G124" s="1">
        <v>0</v>
      </c>
      <c r="H124" s="4">
        <v>2.75E-2</v>
      </c>
      <c r="I124" s="1">
        <v>0</v>
      </c>
      <c r="J124" s="4">
        <v>2.3099999999999999E-2</v>
      </c>
      <c r="K124" s="4">
        <v>1.89E-2</v>
      </c>
    </row>
    <row r="125" spans="1:12" x14ac:dyDescent="0.15">
      <c r="A125" s="1">
        <v>297</v>
      </c>
      <c r="B125" s="1">
        <v>1196.0999999999999</v>
      </c>
      <c r="C125" s="1">
        <v>997.2</v>
      </c>
      <c r="D125" s="1">
        <v>22.9</v>
      </c>
      <c r="E125" s="1">
        <v>47.1</v>
      </c>
      <c r="F125" s="4">
        <v>1.9000000000000001E-4</v>
      </c>
      <c r="G125" s="1">
        <v>0</v>
      </c>
      <c r="H125" s="4">
        <v>6.3899999999999998E-2</v>
      </c>
      <c r="I125" s="1">
        <v>0</v>
      </c>
      <c r="J125" s="4">
        <v>2.18E-2</v>
      </c>
      <c r="K125" s="4">
        <v>1.7899999999999999E-2</v>
      </c>
    </row>
    <row r="126" spans="1:12" x14ac:dyDescent="0.15">
      <c r="A126" s="1">
        <v>298</v>
      </c>
      <c r="B126" s="1">
        <v>1147.5999999999999</v>
      </c>
      <c r="C126" s="1">
        <v>960.1</v>
      </c>
      <c r="D126" s="1">
        <v>22.9</v>
      </c>
      <c r="E126" s="1">
        <v>47.3</v>
      </c>
      <c r="F126" s="4">
        <v>1.24E-3</v>
      </c>
      <c r="G126" s="1">
        <v>0</v>
      </c>
      <c r="H126" s="4">
        <v>-0.43</v>
      </c>
      <c r="I126" s="1">
        <v>0</v>
      </c>
      <c r="J126" s="4">
        <v>2.0899999999999998E-2</v>
      </c>
      <c r="K126" s="4">
        <v>1.72E-2</v>
      </c>
    </row>
    <row r="127" spans="1:12" x14ac:dyDescent="0.15">
      <c r="A127" s="1">
        <v>299</v>
      </c>
      <c r="B127" s="1">
        <v>1100.5999999999999</v>
      </c>
      <c r="C127" s="1">
        <v>929.3</v>
      </c>
      <c r="D127" s="1">
        <v>22.9</v>
      </c>
      <c r="E127" s="1">
        <v>47.5</v>
      </c>
      <c r="F127" s="4">
        <v>1.41E-3</v>
      </c>
      <c r="G127" s="1">
        <v>0</v>
      </c>
      <c r="H127" s="4">
        <v>-0.11700000000000001</v>
      </c>
      <c r="I127" s="1">
        <v>0</v>
      </c>
      <c r="J127" s="4">
        <v>0.02</v>
      </c>
      <c r="K127" s="4">
        <v>1.66E-2</v>
      </c>
    </row>
    <row r="128" spans="1:12" x14ac:dyDescent="0.15">
      <c r="A128" s="1">
        <v>300</v>
      </c>
      <c r="B128" s="1">
        <v>1062</v>
      </c>
      <c r="C128" s="1">
        <v>903.1</v>
      </c>
      <c r="D128" s="1">
        <v>22.9</v>
      </c>
      <c r="E128" s="1">
        <v>47.6</v>
      </c>
      <c r="F128" s="4">
        <v>1.7700000000000001E-3</v>
      </c>
      <c r="G128" s="1">
        <v>0</v>
      </c>
      <c r="H128" s="4">
        <v>-0.154</v>
      </c>
      <c r="I128" s="1">
        <v>0</v>
      </c>
      <c r="J128" s="4">
        <v>1.9199999999999998E-2</v>
      </c>
      <c r="K128" s="4">
        <v>1.6E-2</v>
      </c>
    </row>
    <row r="129" spans="1:11" x14ac:dyDescent="0.15">
      <c r="A129" s="1">
        <v>301</v>
      </c>
      <c r="B129" s="1">
        <v>1029.3</v>
      </c>
      <c r="C129" s="1">
        <v>880.5</v>
      </c>
      <c r="D129" s="1">
        <v>22.9</v>
      </c>
      <c r="E129" s="1">
        <v>47.8</v>
      </c>
      <c r="F129" s="4">
        <v>1.81E-3</v>
      </c>
      <c r="G129" s="1">
        <v>0</v>
      </c>
      <c r="H129" s="4">
        <v>-0.115</v>
      </c>
      <c r="I129" s="1">
        <v>0</v>
      </c>
      <c r="J129" s="4">
        <v>1.8599999999999998E-2</v>
      </c>
      <c r="K129" s="4">
        <v>1.5599999999999999E-2</v>
      </c>
    </row>
    <row r="130" spans="1:11" x14ac:dyDescent="0.15">
      <c r="A130" s="1">
        <v>302</v>
      </c>
      <c r="B130" s="1">
        <v>1000.2</v>
      </c>
      <c r="C130" s="1">
        <v>860.6</v>
      </c>
      <c r="D130" s="1">
        <v>23</v>
      </c>
      <c r="E130" s="1">
        <v>48</v>
      </c>
      <c r="F130" s="4">
        <v>1.81E-3</v>
      </c>
      <c r="G130" s="1">
        <v>0</v>
      </c>
      <c r="H130" s="4">
        <v>-0.111</v>
      </c>
      <c r="I130" s="1">
        <v>0</v>
      </c>
      <c r="J130" s="4">
        <v>1.7999999999999999E-2</v>
      </c>
      <c r="K130" s="4">
        <v>1.52E-2</v>
      </c>
    </row>
    <row r="131" spans="1:11" x14ac:dyDescent="0.15">
      <c r="A131" s="1">
        <v>303</v>
      </c>
      <c r="B131" s="1">
        <v>974</v>
      </c>
      <c r="C131" s="1">
        <v>843</v>
      </c>
      <c r="D131" s="1">
        <v>23</v>
      </c>
      <c r="E131" s="1">
        <v>48.2</v>
      </c>
      <c r="F131" s="4">
        <v>1.9599999999999999E-3</v>
      </c>
      <c r="G131" s="1">
        <v>0</v>
      </c>
      <c r="H131" s="4">
        <v>-0.112</v>
      </c>
      <c r="I131" s="1">
        <v>0</v>
      </c>
      <c r="J131" s="4">
        <v>1.7500000000000002E-2</v>
      </c>
      <c r="K131" s="4">
        <v>1.4800000000000001E-2</v>
      </c>
    </row>
    <row r="132" spans="1:11" x14ac:dyDescent="0.15">
      <c r="A132" s="1">
        <v>304</v>
      </c>
      <c r="B132" s="1">
        <v>950.5</v>
      </c>
      <c r="C132" s="1">
        <v>827.3</v>
      </c>
      <c r="D132" s="1">
        <v>23</v>
      </c>
      <c r="E132" s="1">
        <v>48.3</v>
      </c>
      <c r="F132" s="4">
        <v>1.7899999999999999E-3</v>
      </c>
      <c r="G132" s="1">
        <v>0</v>
      </c>
      <c r="H132" s="4">
        <v>-8.7499999999999994E-2</v>
      </c>
      <c r="I132" s="1">
        <v>0</v>
      </c>
      <c r="J132" s="4">
        <v>1.7000000000000001E-2</v>
      </c>
      <c r="K132" s="4">
        <v>1.4500000000000001E-2</v>
      </c>
    </row>
    <row r="133" spans="1:11" x14ac:dyDescent="0.15">
      <c r="A133" s="1">
        <v>305</v>
      </c>
      <c r="B133" s="1">
        <v>929</v>
      </c>
      <c r="C133" s="1">
        <v>812.9</v>
      </c>
      <c r="D133" s="1">
        <v>22.9</v>
      </c>
      <c r="E133" s="1">
        <v>48.5</v>
      </c>
      <c r="F133" s="4">
        <v>1.92E-3</v>
      </c>
      <c r="G133" s="1">
        <v>0</v>
      </c>
      <c r="H133" s="4">
        <v>-9.9900000000000003E-2</v>
      </c>
      <c r="I133" s="1">
        <v>0</v>
      </c>
      <c r="J133" s="4">
        <v>1.66E-2</v>
      </c>
      <c r="K133" s="4">
        <v>1.4200000000000001E-2</v>
      </c>
    </row>
    <row r="134" spans="1:11" x14ac:dyDescent="0.15">
      <c r="A134" s="1">
        <v>306</v>
      </c>
      <c r="B134" s="1">
        <v>909.2</v>
      </c>
      <c r="C134" s="1">
        <v>799.9</v>
      </c>
      <c r="D134" s="1">
        <v>22.9</v>
      </c>
      <c r="E134" s="1">
        <v>48.6</v>
      </c>
      <c r="F134" s="4">
        <v>1.8699999999999999E-3</v>
      </c>
      <c r="G134" s="1">
        <v>0</v>
      </c>
      <c r="H134" s="4">
        <v>-7.8299999999999995E-2</v>
      </c>
      <c r="I134" s="1">
        <v>0</v>
      </c>
      <c r="J134" s="4">
        <v>1.6199999999999999E-2</v>
      </c>
      <c r="K134" s="4">
        <v>1.3899999999999999E-2</v>
      </c>
    </row>
    <row r="135" spans="1:11" x14ac:dyDescent="0.15">
      <c r="A135" s="1">
        <v>307</v>
      </c>
      <c r="B135" s="1">
        <v>891.1</v>
      </c>
      <c r="C135" s="1">
        <v>787.9</v>
      </c>
      <c r="D135" s="1">
        <v>22.9</v>
      </c>
      <c r="E135" s="1">
        <v>48.8</v>
      </c>
      <c r="F135" s="4">
        <v>1.9E-3</v>
      </c>
      <c r="G135" s="1">
        <v>0</v>
      </c>
      <c r="H135" s="4">
        <v>-9.7900000000000001E-2</v>
      </c>
      <c r="I135" s="1">
        <v>0</v>
      </c>
      <c r="J135" s="4">
        <v>1.5800000000000002E-2</v>
      </c>
      <c r="K135" s="4">
        <v>1.37E-2</v>
      </c>
    </row>
    <row r="136" spans="1:11" x14ac:dyDescent="0.15">
      <c r="A136" s="1">
        <v>308</v>
      </c>
      <c r="B136" s="1">
        <v>874.4</v>
      </c>
      <c r="C136" s="1">
        <v>776.7</v>
      </c>
      <c r="D136" s="1">
        <v>22.9</v>
      </c>
      <c r="E136" s="1">
        <v>48.9</v>
      </c>
      <c r="F136" s="4">
        <v>2.0200000000000001E-3</v>
      </c>
      <c r="G136" s="1">
        <v>0</v>
      </c>
      <c r="H136" s="4">
        <v>-9.5399999999999999E-2</v>
      </c>
      <c r="I136" s="1">
        <v>0</v>
      </c>
      <c r="J136" s="4">
        <v>1.55E-2</v>
      </c>
      <c r="K136" s="4">
        <v>1.35E-2</v>
      </c>
    </row>
    <row r="137" spans="1:11" x14ac:dyDescent="0.15">
      <c r="A137" s="1">
        <v>309</v>
      </c>
      <c r="B137" s="1">
        <v>858.9</v>
      </c>
      <c r="C137" s="1">
        <v>766.4</v>
      </c>
      <c r="D137" s="1">
        <v>22.9</v>
      </c>
      <c r="E137" s="1">
        <v>49</v>
      </c>
      <c r="F137" s="4">
        <v>2E-3</v>
      </c>
      <c r="G137" s="1">
        <v>0</v>
      </c>
      <c r="H137" s="4">
        <v>-9.3600000000000003E-2</v>
      </c>
      <c r="I137" s="1">
        <v>0</v>
      </c>
      <c r="J137" s="4">
        <v>1.5100000000000001E-2</v>
      </c>
      <c r="K137" s="4">
        <v>1.3299999999999999E-2</v>
      </c>
    </row>
    <row r="138" spans="1:11" x14ac:dyDescent="0.15">
      <c r="A138" s="1">
        <v>310</v>
      </c>
      <c r="B138" s="1">
        <v>844.4</v>
      </c>
      <c r="C138" s="1">
        <v>756.7</v>
      </c>
      <c r="D138" s="1">
        <v>22.9</v>
      </c>
      <c r="E138" s="1">
        <v>49.1</v>
      </c>
      <c r="F138" s="4">
        <v>1.9400000000000001E-3</v>
      </c>
      <c r="G138" s="1">
        <v>0</v>
      </c>
      <c r="H138" s="4">
        <v>-0.10199999999999999</v>
      </c>
      <c r="I138" s="1">
        <v>0</v>
      </c>
      <c r="J138" s="4">
        <v>1.49E-2</v>
      </c>
      <c r="K138" s="4">
        <v>1.3100000000000001E-2</v>
      </c>
    </row>
    <row r="139" spans="1:11" x14ac:dyDescent="0.15">
      <c r="A139" s="1">
        <v>311</v>
      </c>
      <c r="B139" s="1">
        <v>830.8</v>
      </c>
      <c r="C139" s="1">
        <v>747.6</v>
      </c>
      <c r="D139" s="1">
        <v>22.9</v>
      </c>
      <c r="E139" s="1">
        <v>49.3</v>
      </c>
      <c r="F139" s="4">
        <v>2.1099999999999999E-3</v>
      </c>
      <c r="G139" s="1">
        <v>0</v>
      </c>
      <c r="H139" s="4">
        <v>-8.9300000000000004E-2</v>
      </c>
      <c r="I139" s="1">
        <v>0</v>
      </c>
      <c r="J139" s="4">
        <v>1.46E-2</v>
      </c>
      <c r="K139" s="4">
        <v>1.29E-2</v>
      </c>
    </row>
    <row r="140" spans="1:11" x14ac:dyDescent="0.15">
      <c r="A140" s="1">
        <v>312</v>
      </c>
      <c r="B140" s="1">
        <v>818.1</v>
      </c>
      <c r="C140" s="1">
        <v>739</v>
      </c>
      <c r="D140" s="1">
        <v>22.9</v>
      </c>
      <c r="E140" s="1">
        <v>49.4</v>
      </c>
      <c r="F140" s="4">
        <v>2.0400000000000001E-3</v>
      </c>
      <c r="G140" s="1">
        <v>0</v>
      </c>
      <c r="H140" s="4">
        <v>-9.8900000000000002E-2</v>
      </c>
      <c r="I140" s="1">
        <v>0</v>
      </c>
      <c r="J140" s="4">
        <v>1.43E-2</v>
      </c>
      <c r="K140" s="4">
        <v>1.2699999999999999E-2</v>
      </c>
    </row>
    <row r="141" spans="1:11" x14ac:dyDescent="0.15">
      <c r="A141" s="1">
        <v>313</v>
      </c>
      <c r="B141" s="1">
        <v>806.1</v>
      </c>
      <c r="C141" s="1">
        <v>730.9</v>
      </c>
      <c r="D141" s="1">
        <v>22.9</v>
      </c>
      <c r="E141" s="1">
        <v>49.5</v>
      </c>
      <c r="F141" s="4">
        <v>1.98E-3</v>
      </c>
      <c r="G141" s="1">
        <v>0</v>
      </c>
      <c r="H141" s="4">
        <v>-8.14E-2</v>
      </c>
      <c r="I141" s="1">
        <v>0</v>
      </c>
      <c r="J141" s="4">
        <v>1.41E-2</v>
      </c>
      <c r="K141" s="4">
        <v>1.2500000000000001E-2</v>
      </c>
    </row>
    <row r="142" spans="1:11" x14ac:dyDescent="0.15">
      <c r="A142" s="1">
        <v>314</v>
      </c>
      <c r="B142" s="1">
        <v>794.6</v>
      </c>
      <c r="C142" s="1">
        <v>723.1</v>
      </c>
      <c r="D142" s="1">
        <v>22.9</v>
      </c>
      <c r="E142" s="1">
        <v>49.5</v>
      </c>
      <c r="F142" s="4">
        <v>2.1700000000000001E-3</v>
      </c>
      <c r="G142" s="1">
        <v>0</v>
      </c>
      <c r="H142" s="4">
        <v>-9.6500000000000002E-2</v>
      </c>
      <c r="I142" s="1">
        <v>0</v>
      </c>
      <c r="J142" s="4">
        <v>1.38E-2</v>
      </c>
      <c r="K142" s="4">
        <v>1.24E-2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topLeftCell="A3" zoomScale="150" zoomScaleNormal="150" workbookViewId="0">
      <selection activeCell="A3" sqref="A3"/>
    </sheetView>
  </sheetViews>
  <sheetFormatPr baseColWidth="10" defaultColWidth="8.83203125" defaultRowHeight="11" x14ac:dyDescent="0.15"/>
  <cols>
    <col min="1" max="1" width="12" style="1" customWidth="1"/>
    <col min="2" max="2" width="6.33203125" style="1" customWidth="1"/>
    <col min="3" max="3" width="9.33203125" style="1" customWidth="1"/>
    <col min="4" max="4" width="3.6640625" style="1" customWidth="1"/>
    <col min="5" max="5" width="6" style="1" customWidth="1"/>
    <col min="6" max="6" width="6.5" style="1" customWidth="1"/>
    <col min="7" max="7" width="4.33203125" style="1" customWidth="1"/>
    <col min="8" max="8" width="6.5" style="1" customWidth="1"/>
    <col min="9" max="9" width="5" style="1" customWidth="1"/>
    <col min="10" max="10" width="6.6640625" style="1" customWidth="1"/>
    <col min="11" max="11" width="6" style="1" customWidth="1"/>
    <col min="12" max="12" width="8.6640625" style="1" customWidth="1"/>
    <col min="13" max="13" width="9" style="1" customWidth="1"/>
    <col min="14" max="16384" width="8.83203125" style="1"/>
  </cols>
  <sheetData>
    <row r="1" spans="1:13" x14ac:dyDescent="0.15">
      <c r="A1" s="1" t="s">
        <v>29</v>
      </c>
      <c r="C1" s="1" t="s">
        <v>22</v>
      </c>
      <c r="E1" s="1">
        <v>16.420000000000002</v>
      </c>
    </row>
    <row r="3" spans="1:13" ht="14.2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3" t="s">
        <v>30</v>
      </c>
      <c r="M3" s="1" t="s">
        <v>31</v>
      </c>
    </row>
    <row r="4" spans="1:13" x14ac:dyDescent="0.15">
      <c r="A4" s="1">
        <v>13</v>
      </c>
      <c r="B4" s="1">
        <v>219.8</v>
      </c>
      <c r="C4" s="1">
        <v>206.6</v>
      </c>
      <c r="D4" s="1">
        <v>22.7</v>
      </c>
      <c r="E4" s="1">
        <v>32</v>
      </c>
      <c r="F4" s="4">
        <v>2.0600000000000002E-3</v>
      </c>
      <c r="G4" s="1">
        <v>0</v>
      </c>
      <c r="H4" s="4">
        <v>-7.2800000000000004E-2</v>
      </c>
      <c r="I4" s="1">
        <v>0</v>
      </c>
      <c r="J4" s="4">
        <v>2.6900000000000001E-3</v>
      </c>
      <c r="K4" s="4">
        <v>2.48E-3</v>
      </c>
      <c r="L4" s="1">
        <f>H4*1000000*(3.1415*0.1*0.1)/37</f>
        <v>-61.811135135135139</v>
      </c>
      <c r="M4" s="1">
        <v>2400</v>
      </c>
    </row>
    <row r="5" spans="1:13" x14ac:dyDescent="0.15">
      <c r="A5" s="1">
        <v>14</v>
      </c>
      <c r="B5" s="1">
        <v>303.89999999999998</v>
      </c>
      <c r="C5" s="1">
        <v>461.4</v>
      </c>
      <c r="D5" s="1">
        <v>22.7</v>
      </c>
      <c r="E5" s="1">
        <v>32</v>
      </c>
      <c r="F5" s="4">
        <v>-2.14</v>
      </c>
      <c r="G5" s="1">
        <v>152</v>
      </c>
      <c r="H5" s="4">
        <v>1.41E-2</v>
      </c>
      <c r="I5" s="1">
        <v>325</v>
      </c>
      <c r="J5" s="4">
        <v>4.13E-3</v>
      </c>
      <c r="K5" s="4">
        <v>7.0899999999999999E-3</v>
      </c>
      <c r="L5" s="1">
        <f>H5*1000000*(3.1415*0.1*0.1)/37</f>
        <v>11.971662162162165</v>
      </c>
    </row>
    <row r="6" spans="1:13" x14ac:dyDescent="0.15">
      <c r="A6" s="1">
        <v>15</v>
      </c>
      <c r="B6" s="1">
        <v>394.4</v>
      </c>
      <c r="C6" s="1">
        <v>539.5</v>
      </c>
      <c r="D6" s="1">
        <v>22.6</v>
      </c>
      <c r="E6" s="1">
        <v>31.9</v>
      </c>
      <c r="F6" s="4">
        <v>-3.13</v>
      </c>
      <c r="G6" s="1">
        <v>168.5</v>
      </c>
      <c r="H6" s="4">
        <v>1.8599999999999998E-2</v>
      </c>
      <c r="I6" s="1">
        <v>528.20000000000005</v>
      </c>
      <c r="J6" s="4">
        <v>5.7999999999999996E-3</v>
      </c>
      <c r="K6" s="4">
        <v>8.6400000000000001E-3</v>
      </c>
      <c r="L6" s="1">
        <f t="shared" ref="L6:L59" si="0">H6*1000000*(3.1415*0.1*0.1)/37</f>
        <v>15.792405405405407</v>
      </c>
    </row>
    <row r="7" spans="1:13" x14ac:dyDescent="0.15">
      <c r="A7" s="1">
        <v>16</v>
      </c>
      <c r="B7" s="1">
        <v>528</v>
      </c>
      <c r="C7" s="1">
        <v>583.79999999999995</v>
      </c>
      <c r="D7" s="1">
        <v>22.6</v>
      </c>
      <c r="E7" s="1">
        <v>31.9</v>
      </c>
      <c r="F7" s="4">
        <v>-4.24</v>
      </c>
      <c r="G7" s="1">
        <v>168.3</v>
      </c>
      <c r="H7" s="4">
        <v>2.52E-2</v>
      </c>
      <c r="I7" s="1">
        <v>713.7</v>
      </c>
      <c r="J7" s="4">
        <v>8.4100000000000008E-3</v>
      </c>
      <c r="K7" s="4">
        <v>9.5300000000000003E-3</v>
      </c>
      <c r="L7" s="1">
        <f t="shared" si="0"/>
        <v>21.396162162162167</v>
      </c>
    </row>
    <row r="8" spans="1:13" x14ac:dyDescent="0.15">
      <c r="A8" s="1">
        <v>17</v>
      </c>
      <c r="B8" s="1">
        <v>713.4</v>
      </c>
      <c r="C8" s="1">
        <v>627.70000000000005</v>
      </c>
      <c r="D8" s="1">
        <v>22.6</v>
      </c>
      <c r="E8" s="1">
        <v>31.9</v>
      </c>
      <c r="F8" s="4">
        <v>-5.74</v>
      </c>
      <c r="G8" s="1">
        <v>167.9</v>
      </c>
      <c r="H8" s="4">
        <v>3.4200000000000001E-2</v>
      </c>
      <c r="I8" s="1">
        <v>963.7</v>
      </c>
      <c r="J8" s="4">
        <v>1.2200000000000001E-2</v>
      </c>
      <c r="K8" s="4">
        <v>1.04E-2</v>
      </c>
      <c r="L8" s="1">
        <f t="shared" si="0"/>
        <v>29.037648648648656</v>
      </c>
    </row>
    <row r="9" spans="1:13" x14ac:dyDescent="0.15">
      <c r="A9" s="1">
        <v>18</v>
      </c>
      <c r="B9" s="1">
        <v>962.9</v>
      </c>
      <c r="C9" s="1">
        <v>676.9</v>
      </c>
      <c r="D9" s="1">
        <v>22.5</v>
      </c>
      <c r="E9" s="1">
        <v>31.8</v>
      </c>
      <c r="F9" s="4">
        <v>-7.67</v>
      </c>
      <c r="G9" s="1">
        <v>167.5</v>
      </c>
      <c r="H9" s="4">
        <v>4.5699999999999998E-2</v>
      </c>
      <c r="I9" s="1">
        <v>1284.3</v>
      </c>
      <c r="J9" s="4">
        <v>1.7299999999999999E-2</v>
      </c>
      <c r="K9" s="4">
        <v>1.14E-2</v>
      </c>
      <c r="L9" s="1">
        <f t="shared" si="0"/>
        <v>38.801770270270275</v>
      </c>
    </row>
    <row r="10" spans="1:13" x14ac:dyDescent="0.15">
      <c r="A10" s="1">
        <v>19</v>
      </c>
      <c r="B10" s="1">
        <v>1367.2</v>
      </c>
      <c r="C10" s="1">
        <v>742.1</v>
      </c>
      <c r="D10" s="1">
        <v>22.5</v>
      </c>
      <c r="E10" s="1">
        <v>31.8</v>
      </c>
      <c r="F10" s="4">
        <v>-9.93</v>
      </c>
      <c r="G10" s="1">
        <v>167.3</v>
      </c>
      <c r="H10" s="4">
        <v>5.9400000000000001E-2</v>
      </c>
      <c r="I10" s="1">
        <v>1662.2</v>
      </c>
      <c r="J10" s="4">
        <v>2.5100000000000001E-2</v>
      </c>
      <c r="K10" s="4">
        <v>1.2800000000000001E-2</v>
      </c>
      <c r="L10" s="1">
        <f t="shared" si="0"/>
        <v>50.433810810810819</v>
      </c>
    </row>
    <row r="11" spans="1:13" x14ac:dyDescent="0.15">
      <c r="A11" s="1">
        <v>20</v>
      </c>
      <c r="B11" s="1">
        <v>1488.9</v>
      </c>
      <c r="C11" s="1">
        <v>838.9</v>
      </c>
      <c r="D11" s="1">
        <v>22.5</v>
      </c>
      <c r="E11" s="1">
        <v>31.8</v>
      </c>
      <c r="F11" s="4">
        <v>-12.3</v>
      </c>
      <c r="G11" s="1">
        <v>167.4</v>
      </c>
      <c r="H11" s="4">
        <v>7.3400000000000007E-2</v>
      </c>
      <c r="I11" s="1">
        <v>2056.9</v>
      </c>
      <c r="J11" s="4">
        <v>2.7199999999999998E-2</v>
      </c>
      <c r="K11" s="4">
        <v>1.47E-2</v>
      </c>
      <c r="L11" s="1">
        <f t="shared" si="0"/>
        <v>62.320567567567579</v>
      </c>
    </row>
    <row r="12" spans="1:13" x14ac:dyDescent="0.15">
      <c r="A12" s="1">
        <v>21</v>
      </c>
      <c r="B12" s="1">
        <v>1703</v>
      </c>
      <c r="C12" s="1">
        <v>979.2</v>
      </c>
      <c r="D12" s="1">
        <v>22.5</v>
      </c>
      <c r="E12" s="1">
        <v>31.8</v>
      </c>
      <c r="F12" s="4">
        <v>-14.4</v>
      </c>
      <c r="G12" s="1">
        <v>167.8</v>
      </c>
      <c r="H12" s="4">
        <v>8.5900000000000004E-2</v>
      </c>
      <c r="I12" s="1">
        <v>2416.6999999999998</v>
      </c>
      <c r="J12" s="4">
        <v>3.09E-2</v>
      </c>
      <c r="K12" s="4">
        <v>1.7600000000000001E-2</v>
      </c>
      <c r="L12" s="1">
        <f t="shared" si="0"/>
        <v>72.933743243243256</v>
      </c>
    </row>
    <row r="13" spans="1:13" x14ac:dyDescent="0.15">
      <c r="A13" s="1">
        <v>22</v>
      </c>
      <c r="B13" s="1">
        <v>1774.1</v>
      </c>
      <c r="C13" s="1">
        <v>1157</v>
      </c>
      <c r="D13" s="1">
        <v>22.5</v>
      </c>
      <c r="E13" s="1">
        <v>31.9</v>
      </c>
      <c r="F13" s="4">
        <v>-16</v>
      </c>
      <c r="G13" s="1">
        <v>168.3</v>
      </c>
      <c r="H13" s="4">
        <v>9.5200000000000007E-2</v>
      </c>
      <c r="I13" s="1">
        <v>2694.7</v>
      </c>
      <c r="J13" s="4">
        <v>3.2099999999999997E-2</v>
      </c>
      <c r="K13" s="4">
        <v>2.1100000000000001E-2</v>
      </c>
      <c r="L13" s="1">
        <f t="shared" si="0"/>
        <v>80.829945945945965</v>
      </c>
    </row>
    <row r="14" spans="1:13" x14ac:dyDescent="0.15">
      <c r="A14" s="1">
        <v>23</v>
      </c>
      <c r="B14" s="1">
        <v>1800.8</v>
      </c>
      <c r="C14" s="1">
        <v>1343.8</v>
      </c>
      <c r="D14" s="1">
        <v>22.6</v>
      </c>
      <c r="E14" s="1">
        <v>32</v>
      </c>
      <c r="F14" s="4">
        <v>-17.100000000000001</v>
      </c>
      <c r="G14" s="1">
        <v>168.7</v>
      </c>
      <c r="H14" s="4">
        <v>0.10100000000000001</v>
      </c>
      <c r="I14" s="1">
        <v>2881.2</v>
      </c>
      <c r="J14" s="4">
        <v>3.2500000000000001E-2</v>
      </c>
      <c r="K14" s="4">
        <v>2.46E-2</v>
      </c>
      <c r="L14" s="1">
        <f t="shared" si="0"/>
        <v>85.754459459459468</v>
      </c>
    </row>
    <row r="15" spans="1:13" x14ac:dyDescent="0.15">
      <c r="A15" s="1">
        <v>24</v>
      </c>
      <c r="B15" s="1">
        <v>1904</v>
      </c>
      <c r="C15" s="1">
        <v>1514.9</v>
      </c>
      <c r="D15" s="1">
        <v>22.6</v>
      </c>
      <c r="E15" s="1">
        <v>32.200000000000003</v>
      </c>
      <c r="F15" s="4">
        <v>-17.7</v>
      </c>
      <c r="G15" s="1">
        <v>169</v>
      </c>
      <c r="H15" s="4">
        <v>0.105</v>
      </c>
      <c r="I15" s="1">
        <v>2996</v>
      </c>
      <c r="J15" s="4">
        <v>3.4099999999999998E-2</v>
      </c>
      <c r="K15" s="4">
        <v>2.7699999999999999E-2</v>
      </c>
      <c r="L15" s="1">
        <f t="shared" si="0"/>
        <v>89.1506756756757</v>
      </c>
    </row>
    <row r="16" spans="1:13" x14ac:dyDescent="0.15">
      <c r="A16" s="1">
        <v>25</v>
      </c>
      <c r="B16" s="1">
        <v>1826.6</v>
      </c>
      <c r="C16" s="1">
        <v>1664</v>
      </c>
      <c r="D16" s="1">
        <v>22.6</v>
      </c>
      <c r="E16" s="1">
        <v>32.4</v>
      </c>
      <c r="F16" s="4">
        <v>-18.100000000000001</v>
      </c>
      <c r="G16" s="1">
        <v>169.2</v>
      </c>
      <c r="H16" s="4">
        <v>0.107</v>
      </c>
      <c r="I16" s="1">
        <v>3063.3</v>
      </c>
      <c r="J16" s="4">
        <v>3.2899999999999999E-2</v>
      </c>
      <c r="K16" s="4">
        <v>3.0300000000000001E-2</v>
      </c>
      <c r="L16" s="1">
        <f t="shared" si="0"/>
        <v>90.848783783783801</v>
      </c>
    </row>
    <row r="17" spans="1:12" x14ac:dyDescent="0.15">
      <c r="A17" s="1">
        <v>26</v>
      </c>
      <c r="B17" s="1">
        <v>2008.7</v>
      </c>
      <c r="C17" s="1">
        <v>1791.9</v>
      </c>
      <c r="D17" s="1">
        <v>22.6</v>
      </c>
      <c r="E17" s="1">
        <v>32.700000000000003</v>
      </c>
      <c r="F17" s="4">
        <v>-18.3</v>
      </c>
      <c r="G17" s="1">
        <v>169.3</v>
      </c>
      <c r="H17" s="4">
        <v>0.108</v>
      </c>
      <c r="I17" s="1">
        <v>3102.5</v>
      </c>
      <c r="J17" s="4">
        <v>3.56E-2</v>
      </c>
      <c r="K17" s="4">
        <v>3.2300000000000002E-2</v>
      </c>
      <c r="L17" s="1">
        <f t="shared" si="0"/>
        <v>91.697837837837852</v>
      </c>
    </row>
    <row r="18" spans="1:12" x14ac:dyDescent="0.15">
      <c r="A18" s="1">
        <v>27</v>
      </c>
      <c r="B18" s="1">
        <v>1934.2</v>
      </c>
      <c r="C18" s="1">
        <v>1904.1</v>
      </c>
      <c r="D18" s="1">
        <v>22.6</v>
      </c>
      <c r="E18" s="1">
        <v>33</v>
      </c>
      <c r="F18" s="4">
        <v>-18.5</v>
      </c>
      <c r="G18" s="1">
        <v>169.4</v>
      </c>
      <c r="H18" s="4">
        <v>0.109</v>
      </c>
      <c r="I18" s="1">
        <v>3125.6</v>
      </c>
      <c r="J18" s="4">
        <v>3.4500000000000003E-2</v>
      </c>
      <c r="K18" s="4">
        <v>3.4099999999999998E-2</v>
      </c>
      <c r="L18" s="1">
        <f t="shared" si="0"/>
        <v>92.546891891891903</v>
      </c>
    </row>
    <row r="19" spans="1:12" x14ac:dyDescent="0.15">
      <c r="A19" s="1">
        <v>28</v>
      </c>
      <c r="B19" s="1">
        <v>1901.9</v>
      </c>
      <c r="C19" s="1">
        <v>2005</v>
      </c>
      <c r="D19" s="1">
        <v>22.6</v>
      </c>
      <c r="E19" s="1">
        <v>33.4</v>
      </c>
      <c r="F19" s="4">
        <v>-18.5</v>
      </c>
      <c r="G19" s="1">
        <v>169.4</v>
      </c>
      <c r="H19" s="4">
        <v>0.109</v>
      </c>
      <c r="I19" s="1">
        <v>3140</v>
      </c>
      <c r="J19" s="4">
        <v>3.4000000000000002E-2</v>
      </c>
      <c r="K19" s="4">
        <v>3.56E-2</v>
      </c>
      <c r="L19" s="1">
        <f t="shared" si="0"/>
        <v>92.546891891891903</v>
      </c>
    </row>
    <row r="20" spans="1:12" x14ac:dyDescent="0.15">
      <c r="A20" s="1">
        <v>29</v>
      </c>
      <c r="B20" s="1">
        <v>1922.2</v>
      </c>
      <c r="C20" s="1">
        <v>2100.3000000000002</v>
      </c>
      <c r="D20" s="1">
        <v>22.6</v>
      </c>
      <c r="E20" s="1">
        <v>33.799999999999997</v>
      </c>
      <c r="F20" s="4">
        <v>-18.600000000000001</v>
      </c>
      <c r="G20" s="1">
        <v>169.4</v>
      </c>
      <c r="H20" s="4">
        <v>0.11</v>
      </c>
      <c r="I20" s="1">
        <v>3148.8</v>
      </c>
      <c r="J20" s="4">
        <v>3.44E-2</v>
      </c>
      <c r="K20" s="4">
        <v>3.6799999999999999E-2</v>
      </c>
      <c r="L20" s="1">
        <f t="shared" si="0"/>
        <v>93.395945945945954</v>
      </c>
    </row>
    <row r="21" spans="1:12" x14ac:dyDescent="0.15">
      <c r="A21" s="1">
        <v>30</v>
      </c>
      <c r="B21" s="1">
        <v>1930.2</v>
      </c>
      <c r="C21" s="1">
        <v>2193.3000000000002</v>
      </c>
      <c r="D21" s="1">
        <v>22.6</v>
      </c>
      <c r="E21" s="1">
        <v>34.200000000000003</v>
      </c>
      <c r="F21" s="4">
        <v>-18.600000000000001</v>
      </c>
      <c r="G21" s="1">
        <v>169.4</v>
      </c>
      <c r="H21" s="4">
        <v>0.11</v>
      </c>
      <c r="I21" s="1">
        <v>3155.2</v>
      </c>
      <c r="J21" s="4">
        <v>3.4500000000000003E-2</v>
      </c>
      <c r="K21" s="4">
        <v>3.7999999999999999E-2</v>
      </c>
      <c r="L21" s="1">
        <f t="shared" si="0"/>
        <v>93.395945945945954</v>
      </c>
    </row>
    <row r="22" spans="1:12" x14ac:dyDescent="0.15">
      <c r="A22" s="1">
        <v>31</v>
      </c>
      <c r="B22" s="1">
        <v>1963.3</v>
      </c>
      <c r="C22" s="1">
        <v>2290.5</v>
      </c>
      <c r="D22" s="1">
        <v>22.6</v>
      </c>
      <c r="E22" s="1">
        <v>34.6</v>
      </c>
      <c r="F22" s="4">
        <v>-18.600000000000001</v>
      </c>
      <c r="G22" s="1">
        <v>169.5</v>
      </c>
      <c r="H22" s="4">
        <v>0.11</v>
      </c>
      <c r="I22" s="1">
        <v>3159.7</v>
      </c>
      <c r="J22" s="4">
        <v>3.5000000000000003E-2</v>
      </c>
      <c r="K22" s="4">
        <v>3.9E-2</v>
      </c>
      <c r="L22" s="1">
        <f t="shared" si="0"/>
        <v>93.395945945945954</v>
      </c>
    </row>
    <row r="23" spans="1:12" x14ac:dyDescent="0.15">
      <c r="A23" s="1">
        <v>32</v>
      </c>
      <c r="B23" s="1">
        <v>2094.6</v>
      </c>
      <c r="C23" s="1">
        <v>2401</v>
      </c>
      <c r="D23" s="1">
        <v>22.6</v>
      </c>
      <c r="E23" s="1">
        <v>35</v>
      </c>
      <c r="F23" s="4">
        <v>-18.7</v>
      </c>
      <c r="G23" s="1">
        <v>169.5</v>
      </c>
      <c r="H23" s="4">
        <v>0.11</v>
      </c>
      <c r="I23" s="1">
        <v>3163.2</v>
      </c>
      <c r="J23" s="4">
        <v>3.6799999999999999E-2</v>
      </c>
      <c r="K23" s="4">
        <v>0.04</v>
      </c>
      <c r="L23" s="1">
        <f t="shared" si="0"/>
        <v>93.395945945945954</v>
      </c>
    </row>
    <row r="24" spans="1:12" x14ac:dyDescent="0.15">
      <c r="A24" s="1">
        <v>33</v>
      </c>
      <c r="B24" s="1">
        <v>1996.3</v>
      </c>
      <c r="C24" s="1">
        <v>2540</v>
      </c>
      <c r="D24" s="1">
        <v>22.6</v>
      </c>
      <c r="E24" s="1">
        <v>35.5</v>
      </c>
      <c r="F24" s="4">
        <v>-18.7</v>
      </c>
      <c r="G24" s="1">
        <v>169.5</v>
      </c>
      <c r="H24" s="4">
        <v>0.11</v>
      </c>
      <c r="I24" s="1">
        <v>3166.5</v>
      </c>
      <c r="J24" s="4">
        <v>3.5400000000000001E-2</v>
      </c>
      <c r="K24" s="4">
        <v>4.0899999999999999E-2</v>
      </c>
      <c r="L24" s="1">
        <f t="shared" si="0"/>
        <v>93.395945945945954</v>
      </c>
    </row>
    <row r="25" spans="1:12" x14ac:dyDescent="0.15">
      <c r="A25" s="1">
        <v>34</v>
      </c>
      <c r="B25" s="1">
        <v>1984.5</v>
      </c>
      <c r="C25" s="1">
        <v>2737.7</v>
      </c>
      <c r="D25" s="1">
        <v>22.6</v>
      </c>
      <c r="E25" s="1">
        <v>36</v>
      </c>
      <c r="F25" s="4">
        <v>-18.7</v>
      </c>
      <c r="G25" s="1">
        <v>169.5</v>
      </c>
      <c r="H25" s="4">
        <v>0.11</v>
      </c>
      <c r="I25" s="1">
        <v>3169</v>
      </c>
      <c r="J25" s="4">
        <v>3.5299999999999998E-2</v>
      </c>
      <c r="K25" s="4">
        <v>4.1799999999999997E-2</v>
      </c>
      <c r="L25" s="1">
        <f t="shared" si="0"/>
        <v>93.395945945945954</v>
      </c>
    </row>
    <row r="26" spans="1:12" x14ac:dyDescent="0.15">
      <c r="A26" s="1">
        <v>35</v>
      </c>
      <c r="B26" s="1">
        <v>1981.2</v>
      </c>
      <c r="C26" s="1">
        <v>3041.4</v>
      </c>
      <c r="D26" s="1">
        <v>22.6</v>
      </c>
      <c r="E26" s="1">
        <v>36.4</v>
      </c>
      <c r="F26" s="4">
        <v>-18.7</v>
      </c>
      <c r="G26" s="1">
        <v>169.5</v>
      </c>
      <c r="H26" s="4">
        <v>0.11</v>
      </c>
      <c r="I26" s="1">
        <v>3171.5</v>
      </c>
      <c r="J26" s="4">
        <v>3.5200000000000002E-2</v>
      </c>
      <c r="K26" s="4">
        <v>4.2599999999999999E-2</v>
      </c>
      <c r="L26" s="1">
        <f t="shared" si="0"/>
        <v>93.395945945945954</v>
      </c>
    </row>
    <row r="27" spans="1:12" x14ac:dyDescent="0.15">
      <c r="A27" s="1">
        <v>36</v>
      </c>
      <c r="B27" s="1">
        <v>1984.1</v>
      </c>
      <c r="C27" s="1">
        <v>3547.5</v>
      </c>
      <c r="D27" s="1">
        <v>22.6</v>
      </c>
      <c r="E27" s="1">
        <v>36.9</v>
      </c>
      <c r="F27" s="4">
        <v>-18.7</v>
      </c>
      <c r="G27" s="1">
        <v>169.5</v>
      </c>
      <c r="H27" s="4">
        <v>0.11</v>
      </c>
      <c r="I27" s="1">
        <v>3173.2</v>
      </c>
      <c r="J27" s="4">
        <v>3.5299999999999998E-2</v>
      </c>
      <c r="K27" s="4">
        <v>4.3499999999999997E-2</v>
      </c>
      <c r="L27" s="1">
        <f t="shared" si="0"/>
        <v>93.395945945945954</v>
      </c>
    </row>
    <row r="28" spans="1:12" x14ac:dyDescent="0.15">
      <c r="A28" s="1">
        <v>37</v>
      </c>
      <c r="B28" s="1">
        <v>1982.4</v>
      </c>
      <c r="C28" s="1">
        <v>4348.5</v>
      </c>
      <c r="D28" s="1">
        <v>22.6</v>
      </c>
      <c r="E28" s="1">
        <v>37.5</v>
      </c>
      <c r="F28" s="4">
        <v>-18.7</v>
      </c>
      <c r="G28" s="1">
        <v>169.5</v>
      </c>
      <c r="H28" s="4">
        <v>0.111</v>
      </c>
      <c r="I28" s="1">
        <v>3175.4</v>
      </c>
      <c r="J28" s="4">
        <v>3.5200000000000002E-2</v>
      </c>
      <c r="K28" s="4">
        <v>4.4200000000000003E-2</v>
      </c>
      <c r="L28" s="1">
        <f t="shared" si="0"/>
        <v>94.245000000000019</v>
      </c>
    </row>
    <row r="29" spans="1:12" x14ac:dyDescent="0.15">
      <c r="A29" s="1">
        <v>38</v>
      </c>
      <c r="B29" s="1">
        <v>1993.7</v>
      </c>
      <c r="C29" s="1">
        <v>5603.3</v>
      </c>
      <c r="D29" s="1">
        <v>22.6</v>
      </c>
      <c r="E29" s="1">
        <v>38</v>
      </c>
      <c r="F29" s="4">
        <v>-18.7</v>
      </c>
      <c r="G29" s="1">
        <v>169.5</v>
      </c>
      <c r="H29" s="4">
        <v>0.111</v>
      </c>
      <c r="I29" s="1">
        <v>3177.4</v>
      </c>
      <c r="J29" s="4">
        <v>3.5400000000000001E-2</v>
      </c>
      <c r="K29" s="4">
        <v>4.4900000000000002E-2</v>
      </c>
      <c r="L29" s="1">
        <f t="shared" si="0"/>
        <v>94.245000000000019</v>
      </c>
    </row>
    <row r="30" spans="1:12" x14ac:dyDescent="0.15">
      <c r="A30" s="1">
        <v>39</v>
      </c>
      <c r="B30" s="1">
        <v>1992.3</v>
      </c>
      <c r="C30" s="1">
        <v>7443.8</v>
      </c>
      <c r="D30" s="1">
        <v>22.6</v>
      </c>
      <c r="E30" s="1">
        <v>38.5</v>
      </c>
      <c r="F30" s="4">
        <v>-18.8</v>
      </c>
      <c r="G30" s="1">
        <v>169.5</v>
      </c>
      <c r="H30" s="4">
        <v>0.111</v>
      </c>
      <c r="I30" s="1">
        <v>3179.5</v>
      </c>
      <c r="J30" s="4">
        <v>3.5400000000000001E-2</v>
      </c>
      <c r="K30" s="4">
        <v>4.5600000000000002E-2</v>
      </c>
      <c r="L30" s="1">
        <f t="shared" si="0"/>
        <v>94.245000000000019</v>
      </c>
    </row>
    <row r="31" spans="1:12" x14ac:dyDescent="0.15">
      <c r="A31" s="1">
        <v>40</v>
      </c>
      <c r="B31" s="1">
        <v>1990.5</v>
      </c>
      <c r="C31" s="1">
        <v>8828.7000000000007</v>
      </c>
      <c r="D31" s="1">
        <v>22.6</v>
      </c>
      <c r="E31" s="1">
        <v>39.1</v>
      </c>
      <c r="F31" s="4">
        <v>-18.8</v>
      </c>
      <c r="G31" s="1">
        <v>169.5</v>
      </c>
      <c r="H31" s="4">
        <v>0.111</v>
      </c>
      <c r="I31" s="1">
        <v>3181.3</v>
      </c>
      <c r="J31" s="4">
        <v>3.5299999999999998E-2</v>
      </c>
      <c r="K31" s="4">
        <v>4.5999999999999999E-2</v>
      </c>
      <c r="L31" s="1">
        <f t="shared" si="0"/>
        <v>94.245000000000019</v>
      </c>
    </row>
    <row r="32" spans="1:12" x14ac:dyDescent="0.15">
      <c r="A32" s="1">
        <v>41</v>
      </c>
      <c r="B32" s="1">
        <v>1993</v>
      </c>
      <c r="C32" s="1">
        <v>13729.7</v>
      </c>
      <c r="D32" s="1">
        <v>22.6</v>
      </c>
      <c r="E32" s="1">
        <v>39.6</v>
      </c>
      <c r="F32" s="4">
        <v>-18.8</v>
      </c>
      <c r="G32" s="1">
        <v>169.5</v>
      </c>
      <c r="H32" s="4">
        <v>0.111</v>
      </c>
      <c r="I32" s="1">
        <v>3183</v>
      </c>
      <c r="J32" s="4">
        <v>3.5400000000000001E-2</v>
      </c>
      <c r="K32" s="4">
        <v>4.6800000000000001E-2</v>
      </c>
      <c r="L32" s="1">
        <f t="shared" si="0"/>
        <v>94.245000000000019</v>
      </c>
    </row>
    <row r="33" spans="1:12" x14ac:dyDescent="0.15">
      <c r="A33" s="1">
        <v>42</v>
      </c>
      <c r="B33" s="1">
        <v>2019.2</v>
      </c>
      <c r="C33" s="1">
        <v>19909</v>
      </c>
      <c r="D33" s="1">
        <v>22.6</v>
      </c>
      <c r="E33" s="1">
        <v>40.200000000000003</v>
      </c>
      <c r="F33" s="4">
        <v>-18.8</v>
      </c>
      <c r="G33" s="1">
        <v>169.5</v>
      </c>
      <c r="H33" s="4">
        <v>0.111</v>
      </c>
      <c r="I33" s="1">
        <v>3182.5</v>
      </c>
      <c r="J33" s="4">
        <v>3.5799999999999998E-2</v>
      </c>
      <c r="K33" s="4">
        <v>4.7500000000000001E-2</v>
      </c>
      <c r="L33" s="1">
        <f t="shared" si="0"/>
        <v>94.245000000000019</v>
      </c>
    </row>
    <row r="34" spans="1:12" x14ac:dyDescent="0.15">
      <c r="A34" s="1">
        <v>43</v>
      </c>
      <c r="B34" s="1">
        <v>2026.7</v>
      </c>
      <c r="C34" s="1">
        <v>27970.1</v>
      </c>
      <c r="D34" s="1">
        <v>22.6</v>
      </c>
      <c r="E34" s="1">
        <v>40.700000000000003</v>
      </c>
      <c r="F34" s="4">
        <v>-18.8</v>
      </c>
      <c r="G34" s="1">
        <v>169.5</v>
      </c>
      <c r="H34" s="4">
        <v>0.111</v>
      </c>
      <c r="I34" s="1">
        <v>3184.3</v>
      </c>
      <c r="J34" s="4">
        <v>3.5900000000000001E-2</v>
      </c>
      <c r="K34" s="4">
        <v>4.8099999999999997E-2</v>
      </c>
      <c r="L34" s="1">
        <f t="shared" si="0"/>
        <v>94.245000000000019</v>
      </c>
    </row>
    <row r="35" spans="1:12" x14ac:dyDescent="0.15">
      <c r="A35" s="1">
        <v>44</v>
      </c>
      <c r="B35" s="1">
        <v>2040.6</v>
      </c>
      <c r="C35" s="1">
        <v>38094.6</v>
      </c>
      <c r="D35" s="1">
        <v>22.6</v>
      </c>
      <c r="E35" s="1">
        <v>41.3</v>
      </c>
      <c r="F35" s="4">
        <v>-18.8</v>
      </c>
      <c r="G35" s="1">
        <v>169.5</v>
      </c>
      <c r="H35" s="4">
        <v>0.111</v>
      </c>
      <c r="I35" s="1">
        <v>3185.8</v>
      </c>
      <c r="J35" s="4">
        <v>3.5999999999999997E-2</v>
      </c>
      <c r="K35" s="4">
        <v>4.8599999999999997E-2</v>
      </c>
      <c r="L35" s="1">
        <f t="shared" si="0"/>
        <v>94.245000000000019</v>
      </c>
    </row>
    <row r="36" spans="1:12" x14ac:dyDescent="0.15">
      <c r="A36" s="1">
        <v>45</v>
      </c>
      <c r="B36" s="1">
        <v>2062.4</v>
      </c>
      <c r="C36" s="1">
        <v>42366.3</v>
      </c>
      <c r="D36" s="1">
        <v>22.7</v>
      </c>
      <c r="E36" s="1">
        <v>41.9</v>
      </c>
      <c r="F36" s="4">
        <v>-18.8</v>
      </c>
      <c r="G36" s="1">
        <v>169.5</v>
      </c>
      <c r="H36" s="4">
        <v>0.111</v>
      </c>
      <c r="I36" s="1">
        <v>3187.4</v>
      </c>
      <c r="J36" s="4">
        <v>3.6299999999999999E-2</v>
      </c>
      <c r="K36" s="4">
        <v>4.8800000000000003E-2</v>
      </c>
      <c r="L36" s="1">
        <f t="shared" si="0"/>
        <v>94.245000000000019</v>
      </c>
    </row>
    <row r="37" spans="1:12" x14ac:dyDescent="0.15">
      <c r="A37" s="1">
        <v>46</v>
      </c>
      <c r="B37" s="1">
        <v>2091.1</v>
      </c>
      <c r="C37" s="1">
        <v>54360.7</v>
      </c>
      <c r="D37" s="1">
        <v>22.7</v>
      </c>
      <c r="E37" s="1">
        <v>42.5</v>
      </c>
      <c r="F37" s="4">
        <v>-18.8</v>
      </c>
      <c r="G37" s="1">
        <v>169.5</v>
      </c>
      <c r="H37" s="4">
        <v>0.111</v>
      </c>
      <c r="I37" s="1">
        <v>3188.7</v>
      </c>
      <c r="J37" s="4">
        <v>3.6700000000000003E-2</v>
      </c>
      <c r="K37" s="4">
        <v>4.9200000000000001E-2</v>
      </c>
      <c r="L37" s="1">
        <f t="shared" si="0"/>
        <v>94.245000000000019</v>
      </c>
    </row>
    <row r="38" spans="1:12" x14ac:dyDescent="0.15">
      <c r="A38" s="1">
        <v>47</v>
      </c>
      <c r="B38" s="1">
        <v>2189.1</v>
      </c>
      <c r="C38" s="1">
        <v>68490.8</v>
      </c>
      <c r="D38" s="1">
        <v>22.7</v>
      </c>
      <c r="E38" s="1">
        <v>43.1</v>
      </c>
      <c r="F38" s="4">
        <v>-18.8</v>
      </c>
      <c r="G38" s="1">
        <v>169.5</v>
      </c>
      <c r="H38" s="4">
        <v>0.111</v>
      </c>
      <c r="I38" s="1">
        <v>3190</v>
      </c>
      <c r="J38" s="4">
        <v>3.7900000000000003E-2</v>
      </c>
      <c r="K38" s="4">
        <v>4.9599999999999998E-2</v>
      </c>
      <c r="L38" s="1">
        <f t="shared" si="0"/>
        <v>94.245000000000019</v>
      </c>
    </row>
    <row r="39" spans="1:12" x14ac:dyDescent="0.15">
      <c r="A39" s="1">
        <v>48</v>
      </c>
      <c r="B39" s="1">
        <v>2251.1</v>
      </c>
      <c r="C39" s="1">
        <v>87353.1</v>
      </c>
      <c r="D39" s="1">
        <v>22.7</v>
      </c>
      <c r="E39" s="1">
        <v>43.7</v>
      </c>
      <c r="F39" s="4">
        <v>-18.8</v>
      </c>
      <c r="G39" s="1">
        <v>169.5</v>
      </c>
      <c r="H39" s="4">
        <v>0.111</v>
      </c>
      <c r="I39" s="1">
        <v>3191.2</v>
      </c>
      <c r="J39" s="4">
        <v>3.8600000000000002E-2</v>
      </c>
      <c r="K39" s="4">
        <v>0.05</v>
      </c>
      <c r="L39" s="1">
        <f t="shared" si="0"/>
        <v>94.245000000000019</v>
      </c>
    </row>
    <row r="40" spans="1:12" x14ac:dyDescent="0.15">
      <c r="A40" s="1">
        <v>49</v>
      </c>
      <c r="B40" s="1">
        <v>2314.8000000000002</v>
      </c>
      <c r="C40" s="1">
        <v>112457.1</v>
      </c>
      <c r="D40" s="1">
        <v>22.7</v>
      </c>
      <c r="E40" s="1">
        <v>44.3</v>
      </c>
      <c r="F40" s="4">
        <v>-18.8</v>
      </c>
      <c r="G40" s="1">
        <v>169.5</v>
      </c>
      <c r="H40" s="4">
        <v>0.111</v>
      </c>
      <c r="I40" s="1">
        <v>3192.4</v>
      </c>
      <c r="J40" s="4">
        <v>3.9300000000000002E-2</v>
      </c>
      <c r="K40" s="4">
        <v>5.0500000000000003E-2</v>
      </c>
      <c r="L40" s="1">
        <f t="shared" si="0"/>
        <v>94.245000000000019</v>
      </c>
    </row>
    <row r="41" spans="1:12" x14ac:dyDescent="0.15">
      <c r="A41" s="1">
        <v>50</v>
      </c>
      <c r="B41" s="1">
        <v>2164.4</v>
      </c>
      <c r="C41" s="1">
        <v>138802.29999999999</v>
      </c>
      <c r="D41" s="1">
        <v>22.7</v>
      </c>
      <c r="E41" s="1">
        <v>44.9</v>
      </c>
      <c r="F41" s="4">
        <v>-18.8</v>
      </c>
      <c r="G41" s="1">
        <v>169.5</v>
      </c>
      <c r="H41" s="4">
        <v>0.111</v>
      </c>
      <c r="I41" s="1">
        <v>3190.9</v>
      </c>
      <c r="J41" s="4">
        <v>3.7600000000000001E-2</v>
      </c>
      <c r="K41" s="4">
        <v>5.0799999999999998E-2</v>
      </c>
      <c r="L41" s="1">
        <f t="shared" si="0"/>
        <v>94.245000000000019</v>
      </c>
    </row>
    <row r="42" spans="1:12" x14ac:dyDescent="0.15">
      <c r="A42" s="1">
        <v>51</v>
      </c>
      <c r="B42" s="1">
        <v>2106.6</v>
      </c>
      <c r="C42" s="1">
        <v>170873.2</v>
      </c>
      <c r="D42" s="1">
        <v>22.7</v>
      </c>
      <c r="E42" s="1">
        <v>45.6</v>
      </c>
      <c r="F42" s="4">
        <v>-18.8</v>
      </c>
      <c r="G42" s="1">
        <v>169.5</v>
      </c>
      <c r="H42" s="4">
        <v>0.111</v>
      </c>
      <c r="I42" s="1">
        <v>3190.9</v>
      </c>
      <c r="J42" s="4">
        <v>3.6900000000000002E-2</v>
      </c>
      <c r="K42" s="4">
        <v>5.1200000000000002E-2</v>
      </c>
      <c r="L42" s="1">
        <f t="shared" si="0"/>
        <v>94.245000000000019</v>
      </c>
    </row>
    <row r="43" spans="1:12" x14ac:dyDescent="0.15">
      <c r="A43" s="1">
        <v>52</v>
      </c>
      <c r="B43" s="1">
        <v>2078.8000000000002</v>
      </c>
      <c r="C43" s="1">
        <v>206696.3</v>
      </c>
      <c r="D43" s="1">
        <v>22.7</v>
      </c>
      <c r="E43" s="1">
        <v>46.2</v>
      </c>
      <c r="F43" s="4">
        <v>-18.8</v>
      </c>
      <c r="G43" s="1">
        <v>169.5</v>
      </c>
      <c r="H43" s="4">
        <v>0.111</v>
      </c>
      <c r="I43" s="1">
        <v>3191</v>
      </c>
      <c r="J43" s="4">
        <v>3.6600000000000001E-2</v>
      </c>
      <c r="K43" s="4">
        <v>5.16E-2</v>
      </c>
      <c r="L43" s="1">
        <f t="shared" si="0"/>
        <v>94.245000000000019</v>
      </c>
    </row>
    <row r="44" spans="1:12" x14ac:dyDescent="0.15">
      <c r="A44" s="1">
        <v>53</v>
      </c>
      <c r="B44" s="1">
        <v>2068.1</v>
      </c>
      <c r="C44" s="1">
        <v>249452.79999999999</v>
      </c>
      <c r="D44" s="1">
        <v>22.7</v>
      </c>
      <c r="E44" s="1">
        <v>46.8</v>
      </c>
      <c r="F44" s="4">
        <v>-18.8</v>
      </c>
      <c r="G44" s="1">
        <v>169.5</v>
      </c>
      <c r="H44" s="4">
        <v>0.111</v>
      </c>
      <c r="I44" s="1">
        <v>3191.3</v>
      </c>
      <c r="J44" s="4">
        <v>3.6400000000000002E-2</v>
      </c>
      <c r="K44" s="4">
        <v>5.1900000000000002E-2</v>
      </c>
      <c r="L44" s="1">
        <f t="shared" si="0"/>
        <v>94.245000000000019</v>
      </c>
    </row>
    <row r="45" spans="1:12" x14ac:dyDescent="0.15">
      <c r="A45" s="1">
        <v>54</v>
      </c>
      <c r="B45" s="1">
        <v>2040.8</v>
      </c>
      <c r="C45" s="1">
        <v>300244.2</v>
      </c>
      <c r="D45" s="1">
        <v>22.7</v>
      </c>
      <c r="E45" s="1">
        <v>47.5</v>
      </c>
      <c r="F45" s="4">
        <v>-18.8</v>
      </c>
      <c r="G45" s="1">
        <v>169.5</v>
      </c>
      <c r="H45" s="4">
        <v>0.111</v>
      </c>
      <c r="I45" s="1">
        <v>3191.7</v>
      </c>
      <c r="J45" s="4">
        <v>3.5999999999999997E-2</v>
      </c>
      <c r="K45" s="4">
        <v>5.2200000000000003E-2</v>
      </c>
      <c r="L45" s="1">
        <f t="shared" si="0"/>
        <v>94.245000000000019</v>
      </c>
    </row>
    <row r="46" spans="1:12" x14ac:dyDescent="0.15">
      <c r="A46" s="1">
        <v>55</v>
      </c>
      <c r="B46" s="1">
        <v>2033.2</v>
      </c>
      <c r="C46" s="1">
        <v>360227.9</v>
      </c>
      <c r="D46" s="1">
        <v>22.7</v>
      </c>
      <c r="E46" s="1">
        <v>48.1</v>
      </c>
      <c r="F46" s="4">
        <v>-18.8</v>
      </c>
      <c r="G46" s="1">
        <v>169.5</v>
      </c>
      <c r="H46" s="4">
        <v>0.111</v>
      </c>
      <c r="I46" s="1">
        <v>3192.3</v>
      </c>
      <c r="J46" s="4">
        <v>3.5900000000000001E-2</v>
      </c>
      <c r="K46" s="4">
        <v>5.2600000000000001E-2</v>
      </c>
      <c r="L46" s="1">
        <f t="shared" si="0"/>
        <v>94.245000000000019</v>
      </c>
    </row>
    <row r="47" spans="1:12" x14ac:dyDescent="0.15">
      <c r="A47" s="1">
        <v>56</v>
      </c>
      <c r="B47" s="1">
        <v>2023</v>
      </c>
      <c r="C47" s="1">
        <v>427577</v>
      </c>
      <c r="D47" s="1">
        <v>22.7</v>
      </c>
      <c r="E47" s="1">
        <v>48.8</v>
      </c>
      <c r="F47" s="4">
        <v>-18.8</v>
      </c>
      <c r="G47" s="1">
        <v>169.5</v>
      </c>
      <c r="H47" s="4">
        <v>0.111</v>
      </c>
      <c r="I47" s="1">
        <v>3192.8</v>
      </c>
      <c r="J47" s="4">
        <v>3.5799999999999998E-2</v>
      </c>
      <c r="K47" s="4">
        <v>5.2900000000000003E-2</v>
      </c>
      <c r="L47" s="1">
        <f t="shared" si="0"/>
        <v>94.245000000000019</v>
      </c>
    </row>
    <row r="48" spans="1:12" x14ac:dyDescent="0.15">
      <c r="A48" s="1">
        <v>57</v>
      </c>
      <c r="B48" s="1">
        <v>2015.3</v>
      </c>
      <c r="C48" s="1">
        <v>501287.4</v>
      </c>
      <c r="D48" s="1">
        <v>22.7</v>
      </c>
      <c r="E48" s="1">
        <v>49.4</v>
      </c>
      <c r="F48" s="4">
        <v>-18.8</v>
      </c>
      <c r="G48" s="1">
        <v>169.5</v>
      </c>
      <c r="H48" s="4">
        <v>0.111</v>
      </c>
      <c r="I48" s="1">
        <v>3193.6</v>
      </c>
      <c r="J48" s="4">
        <v>3.5700000000000003E-2</v>
      </c>
      <c r="K48" s="4">
        <v>5.3199999999999997E-2</v>
      </c>
      <c r="L48" s="1">
        <f t="shared" si="0"/>
        <v>94.245000000000019</v>
      </c>
    </row>
    <row r="49" spans="1:12" x14ac:dyDescent="0.15">
      <c r="A49" s="1">
        <v>58</v>
      </c>
      <c r="B49" s="1">
        <v>2014.1</v>
      </c>
      <c r="C49" s="1">
        <v>595502.19999999995</v>
      </c>
      <c r="D49" s="1">
        <v>22.7</v>
      </c>
      <c r="E49" s="1">
        <v>50.1</v>
      </c>
      <c r="F49" s="4">
        <v>-18.8</v>
      </c>
      <c r="G49" s="1">
        <v>169.5</v>
      </c>
      <c r="H49" s="4">
        <v>0.111</v>
      </c>
      <c r="I49" s="1">
        <v>3194.2</v>
      </c>
      <c r="J49" s="4">
        <v>3.5700000000000003E-2</v>
      </c>
      <c r="K49" s="4">
        <v>5.3499999999999999E-2</v>
      </c>
      <c r="L49" s="1">
        <f t="shared" si="0"/>
        <v>94.245000000000019</v>
      </c>
    </row>
    <row r="50" spans="1:12" x14ac:dyDescent="0.15">
      <c r="A50" s="1">
        <v>59</v>
      </c>
      <c r="B50" s="1">
        <v>2018.6</v>
      </c>
      <c r="C50" s="1">
        <v>703065.59999999998</v>
      </c>
      <c r="D50" s="1">
        <v>22.7</v>
      </c>
      <c r="E50" s="1">
        <v>50.8</v>
      </c>
      <c r="F50" s="4">
        <v>-18.899999999999999</v>
      </c>
      <c r="G50" s="1">
        <v>169.5</v>
      </c>
      <c r="H50" s="4">
        <v>0.111</v>
      </c>
      <c r="I50" s="1">
        <v>3194.9</v>
      </c>
      <c r="J50" s="4">
        <v>3.5700000000000003E-2</v>
      </c>
      <c r="K50" s="4">
        <v>5.3900000000000003E-2</v>
      </c>
      <c r="L50" s="1">
        <f t="shared" si="0"/>
        <v>94.245000000000019</v>
      </c>
    </row>
    <row r="51" spans="1:12" x14ac:dyDescent="0.15">
      <c r="A51" s="1">
        <v>60</v>
      </c>
      <c r="B51" s="1">
        <v>2008.5</v>
      </c>
      <c r="C51" s="1">
        <v>851295.3</v>
      </c>
      <c r="D51" s="1">
        <v>22.8</v>
      </c>
      <c r="E51" s="1">
        <v>51.5</v>
      </c>
      <c r="F51" s="4">
        <v>-18.899999999999999</v>
      </c>
      <c r="G51" s="1">
        <v>169.5</v>
      </c>
      <c r="H51" s="4">
        <v>0.111</v>
      </c>
      <c r="I51" s="1">
        <v>3195.6</v>
      </c>
      <c r="J51" s="4">
        <v>3.56E-2</v>
      </c>
      <c r="K51" s="4">
        <v>5.4199999999999998E-2</v>
      </c>
      <c r="L51" s="1">
        <f t="shared" si="0"/>
        <v>94.245000000000019</v>
      </c>
    </row>
    <row r="52" spans="1:12" x14ac:dyDescent="0.15">
      <c r="A52" s="1">
        <v>61</v>
      </c>
      <c r="B52" s="1">
        <v>2419.4</v>
      </c>
      <c r="C52" s="1">
        <v>94900822016</v>
      </c>
      <c r="D52" s="1">
        <v>22.8</v>
      </c>
      <c r="E52" s="1">
        <v>52.2</v>
      </c>
      <c r="F52" s="4">
        <v>-8.85</v>
      </c>
      <c r="G52" s="1">
        <v>169.8</v>
      </c>
      <c r="H52" s="4">
        <v>5.21E-2</v>
      </c>
      <c r="I52" s="1">
        <v>1502.6</v>
      </c>
      <c r="J52" s="4">
        <v>4.02E-2</v>
      </c>
      <c r="K52" s="4">
        <v>9.0399999999999994E-2</v>
      </c>
      <c r="L52" s="1">
        <f t="shared" si="0"/>
        <v>44.235716216216225</v>
      </c>
    </row>
    <row r="53" spans="1:12" x14ac:dyDescent="0.15">
      <c r="A53" s="1">
        <v>62</v>
      </c>
      <c r="B53" s="1">
        <v>2299.8000000000002</v>
      </c>
      <c r="C53" s="1">
        <v>97351925760</v>
      </c>
      <c r="D53" s="1">
        <v>22.8</v>
      </c>
      <c r="E53" s="1">
        <v>52.8</v>
      </c>
      <c r="F53" s="4">
        <v>-9.84</v>
      </c>
      <c r="G53" s="1">
        <v>169.6</v>
      </c>
      <c r="H53" s="4">
        <v>5.8000000000000003E-2</v>
      </c>
      <c r="I53" s="1">
        <v>1668.4</v>
      </c>
      <c r="J53" s="4">
        <v>3.9100000000000003E-2</v>
      </c>
      <c r="K53" s="4">
        <v>9.0499999999999997E-2</v>
      </c>
      <c r="L53" s="1">
        <f t="shared" si="0"/>
        <v>49.245135135135143</v>
      </c>
    </row>
    <row r="54" spans="1:12" x14ac:dyDescent="0.15">
      <c r="A54" s="1">
        <v>63</v>
      </c>
      <c r="B54" s="1">
        <v>2253.6</v>
      </c>
      <c r="C54" s="1">
        <v>97649295360</v>
      </c>
      <c r="D54" s="1">
        <v>22.8</v>
      </c>
      <c r="E54" s="1">
        <v>53.5</v>
      </c>
      <c r="F54" s="4">
        <v>-10.4</v>
      </c>
      <c r="G54" s="1">
        <v>169.5</v>
      </c>
      <c r="H54" s="4">
        <v>6.1499999999999999E-2</v>
      </c>
      <c r="I54" s="1">
        <v>1766.7</v>
      </c>
      <c r="J54" s="4">
        <v>3.8699999999999998E-2</v>
      </c>
      <c r="K54" s="4">
        <v>9.0499999999999997E-2</v>
      </c>
      <c r="L54" s="1">
        <f t="shared" si="0"/>
        <v>52.216824324324328</v>
      </c>
    </row>
    <row r="55" spans="1:12" x14ac:dyDescent="0.15">
      <c r="A55" s="1">
        <v>64</v>
      </c>
      <c r="B55" s="1">
        <v>2235.8000000000002</v>
      </c>
      <c r="C55" s="1">
        <v>97766604800</v>
      </c>
      <c r="D55" s="1">
        <v>22.8</v>
      </c>
      <c r="E55" s="1">
        <v>54.2</v>
      </c>
      <c r="F55" s="4">
        <v>-10.6</v>
      </c>
      <c r="G55" s="1">
        <v>169.5</v>
      </c>
      <c r="H55" s="4">
        <v>6.2399999999999997E-2</v>
      </c>
      <c r="I55" s="1">
        <v>1793.9</v>
      </c>
      <c r="J55" s="4">
        <v>3.85E-2</v>
      </c>
      <c r="K55" s="4">
        <v>9.0499999999999997E-2</v>
      </c>
      <c r="L55" s="1">
        <f t="shared" si="0"/>
        <v>52.980972972972978</v>
      </c>
    </row>
    <row r="56" spans="1:12" x14ac:dyDescent="0.15">
      <c r="A56" s="1">
        <v>65</v>
      </c>
      <c r="B56" s="1">
        <v>2214.8000000000002</v>
      </c>
      <c r="C56" s="1">
        <v>97840570368</v>
      </c>
      <c r="D56" s="1">
        <v>22.8</v>
      </c>
      <c r="E56" s="1">
        <v>54.9</v>
      </c>
      <c r="F56" s="4">
        <v>-10.6</v>
      </c>
      <c r="G56" s="1">
        <v>169.5</v>
      </c>
      <c r="H56" s="4">
        <v>6.2700000000000006E-2</v>
      </c>
      <c r="I56" s="1">
        <v>1802.4</v>
      </c>
      <c r="J56" s="4">
        <v>3.8199999999999998E-2</v>
      </c>
      <c r="K56" s="4">
        <v>9.0499999999999997E-2</v>
      </c>
      <c r="L56" s="1">
        <f t="shared" si="0"/>
        <v>53.235689189189202</v>
      </c>
    </row>
    <row r="57" spans="1:12" x14ac:dyDescent="0.15">
      <c r="A57" s="1">
        <v>66</v>
      </c>
      <c r="B57" s="1">
        <v>2192.3000000000002</v>
      </c>
      <c r="C57" s="1">
        <v>97884880896</v>
      </c>
      <c r="D57" s="1">
        <v>22.8</v>
      </c>
      <c r="E57" s="1">
        <v>55.6</v>
      </c>
      <c r="F57" s="4">
        <v>-10.7</v>
      </c>
      <c r="G57" s="1">
        <v>169.5</v>
      </c>
      <c r="H57" s="4">
        <v>6.2899999999999998E-2</v>
      </c>
      <c r="I57" s="1">
        <v>1805.9</v>
      </c>
      <c r="J57" s="4">
        <v>3.7999999999999999E-2</v>
      </c>
      <c r="K57" s="4">
        <v>9.0499999999999997E-2</v>
      </c>
      <c r="L57" s="1">
        <f t="shared" si="0"/>
        <v>53.405500000000004</v>
      </c>
    </row>
    <row r="58" spans="1:12" x14ac:dyDescent="0.15">
      <c r="A58" s="1">
        <v>67</v>
      </c>
      <c r="B58" s="1">
        <v>2175.6999999999998</v>
      </c>
      <c r="C58" s="1">
        <v>97933238272</v>
      </c>
      <c r="D58" s="1">
        <v>22.8</v>
      </c>
      <c r="E58" s="1">
        <v>56.3</v>
      </c>
      <c r="F58" s="4">
        <v>-10.4</v>
      </c>
      <c r="G58" s="1">
        <v>169.4</v>
      </c>
      <c r="H58" s="4">
        <v>6.1400000000000003E-2</v>
      </c>
      <c r="I58" s="1">
        <v>1763.8</v>
      </c>
      <c r="J58" s="4">
        <v>3.78E-2</v>
      </c>
      <c r="K58" s="4">
        <v>9.0499999999999997E-2</v>
      </c>
      <c r="L58" s="1">
        <f t="shared" si="0"/>
        <v>52.131918918918927</v>
      </c>
    </row>
    <row r="59" spans="1:12" x14ac:dyDescent="0.15">
      <c r="A59" s="1">
        <v>68</v>
      </c>
      <c r="B59" s="1">
        <v>2160</v>
      </c>
      <c r="C59" s="1">
        <v>97957085184</v>
      </c>
      <c r="D59" s="1">
        <v>22.8</v>
      </c>
      <c r="E59" s="1">
        <v>57</v>
      </c>
      <c r="F59" s="4">
        <v>-10.6</v>
      </c>
      <c r="G59" s="1">
        <v>169.5</v>
      </c>
      <c r="H59" s="4">
        <v>6.2799999999999995E-2</v>
      </c>
      <c r="I59" s="1">
        <v>1804.6</v>
      </c>
      <c r="J59" s="4">
        <v>3.7600000000000001E-2</v>
      </c>
      <c r="K59" s="4">
        <v>9.0499999999999997E-2</v>
      </c>
      <c r="L59" s="1">
        <f t="shared" si="0"/>
        <v>53.320594594594596</v>
      </c>
    </row>
    <row r="60" spans="1:12" x14ac:dyDescent="0.15">
      <c r="A60" s="1">
        <v>69</v>
      </c>
      <c r="B60" s="1">
        <v>1537.2</v>
      </c>
      <c r="C60" s="1">
        <v>1884.6</v>
      </c>
      <c r="D60" s="1">
        <v>22.8</v>
      </c>
      <c r="E60" s="1">
        <v>57.7</v>
      </c>
      <c r="F60" s="4">
        <v>-3.5099999999999999E-2</v>
      </c>
      <c r="G60" s="1">
        <v>0.2</v>
      </c>
      <c r="H60" s="4">
        <v>0.23200000000000001</v>
      </c>
      <c r="I60" s="1">
        <v>0</v>
      </c>
      <c r="J60" s="4">
        <v>2.81E-2</v>
      </c>
      <c r="K60" s="4">
        <v>3.3799999999999997E-2</v>
      </c>
    </row>
    <row r="61" spans="1:12" x14ac:dyDescent="0.15">
      <c r="A61" s="1">
        <v>70</v>
      </c>
      <c r="B61" s="1">
        <v>1389.2</v>
      </c>
      <c r="C61" s="1">
        <v>1617.6</v>
      </c>
      <c r="D61" s="1">
        <v>22.8</v>
      </c>
      <c r="E61" s="1">
        <v>58.4</v>
      </c>
      <c r="F61" s="4">
        <v>-2.3699999999999999E-2</v>
      </c>
      <c r="G61" s="1">
        <v>0</v>
      </c>
      <c r="H61" s="4">
        <v>0.58099999999999996</v>
      </c>
      <c r="I61" s="1">
        <v>0</v>
      </c>
      <c r="J61" s="4">
        <v>2.5399999999999999E-2</v>
      </c>
      <c r="K61" s="4">
        <v>2.9499999999999998E-2</v>
      </c>
    </row>
    <row r="62" spans="1:12" x14ac:dyDescent="0.15">
      <c r="A62" s="1">
        <v>71</v>
      </c>
      <c r="B62" s="1">
        <v>1285.5</v>
      </c>
      <c r="C62" s="1">
        <v>1471.5</v>
      </c>
      <c r="D62" s="1">
        <v>22.8</v>
      </c>
      <c r="E62" s="1">
        <v>58.9</v>
      </c>
      <c r="F62" s="4">
        <v>-2.0299999999999999E-2</v>
      </c>
      <c r="G62" s="1">
        <v>0</v>
      </c>
      <c r="H62" s="4">
        <v>1.1399999999999999</v>
      </c>
      <c r="I62" s="1">
        <v>0</v>
      </c>
      <c r="J62" s="4">
        <v>2.35E-2</v>
      </c>
      <c r="K62" s="4">
        <v>2.69E-2</v>
      </c>
    </row>
    <row r="63" spans="1:12" x14ac:dyDescent="0.15">
      <c r="A63" s="1">
        <v>72</v>
      </c>
      <c r="B63" s="1">
        <v>1209.5</v>
      </c>
      <c r="C63" s="1">
        <v>1367.6</v>
      </c>
      <c r="D63" s="1">
        <v>22.8</v>
      </c>
      <c r="E63" s="1">
        <v>59.4</v>
      </c>
      <c r="F63" s="4">
        <v>-1.84E-2</v>
      </c>
      <c r="G63" s="1">
        <v>0</v>
      </c>
      <c r="H63" s="4">
        <v>2.44</v>
      </c>
      <c r="I63" s="1">
        <v>0</v>
      </c>
      <c r="J63" s="4">
        <v>2.2100000000000002E-2</v>
      </c>
      <c r="K63" s="4">
        <v>2.5100000000000001E-2</v>
      </c>
    </row>
    <row r="64" spans="1:12" x14ac:dyDescent="0.15">
      <c r="A64" s="1">
        <v>73</v>
      </c>
      <c r="B64" s="1">
        <v>1150.5999999999999</v>
      </c>
      <c r="C64" s="1">
        <v>1288.4000000000001</v>
      </c>
      <c r="D64" s="1">
        <v>22.8</v>
      </c>
      <c r="E64" s="1">
        <v>59.9</v>
      </c>
      <c r="F64" s="4">
        <v>-1.7399999999999999E-2</v>
      </c>
      <c r="G64" s="1">
        <v>0</v>
      </c>
      <c r="H64" s="4">
        <v>8.4600000000000009</v>
      </c>
      <c r="I64" s="1">
        <v>0</v>
      </c>
      <c r="J64" s="4">
        <v>2.1000000000000001E-2</v>
      </c>
      <c r="K64" s="4">
        <v>2.3599999999999999E-2</v>
      </c>
    </row>
    <row r="65" spans="1:11" x14ac:dyDescent="0.15">
      <c r="A65" s="1">
        <v>74</v>
      </c>
      <c r="B65" s="1">
        <v>1103</v>
      </c>
      <c r="C65" s="1">
        <v>1229.7</v>
      </c>
      <c r="D65" s="1">
        <v>22.8</v>
      </c>
      <c r="E65" s="1">
        <v>60.3</v>
      </c>
      <c r="F65" s="4">
        <v>-1.6199999999999999E-2</v>
      </c>
      <c r="G65" s="1">
        <v>0</v>
      </c>
      <c r="H65" s="4">
        <v>-11.4</v>
      </c>
      <c r="I65" s="1">
        <v>0</v>
      </c>
      <c r="J65" s="4">
        <v>0.02</v>
      </c>
      <c r="K65" s="4">
        <v>2.2499999999999999E-2</v>
      </c>
    </row>
    <row r="66" spans="1:11" x14ac:dyDescent="0.15">
      <c r="A66" s="1">
        <v>75</v>
      </c>
      <c r="B66" s="1">
        <v>1063.5</v>
      </c>
      <c r="C66" s="1">
        <v>1177.9000000000001</v>
      </c>
      <c r="D66" s="1">
        <v>22.8</v>
      </c>
      <c r="E66" s="1">
        <v>60.7</v>
      </c>
      <c r="F66" s="4">
        <v>-1.5800000000000002E-2</v>
      </c>
      <c r="G66" s="1">
        <v>0</v>
      </c>
      <c r="H66" s="4">
        <v>-1.92</v>
      </c>
      <c r="I66" s="1">
        <v>0</v>
      </c>
      <c r="J66" s="4">
        <v>1.9300000000000001E-2</v>
      </c>
      <c r="K66" s="4">
        <v>2.1499999999999998E-2</v>
      </c>
    </row>
    <row r="67" spans="1:11" x14ac:dyDescent="0.15">
      <c r="A67" s="1">
        <v>76</v>
      </c>
      <c r="B67" s="1">
        <v>1029.9000000000001</v>
      </c>
      <c r="C67" s="1">
        <v>1134.4000000000001</v>
      </c>
      <c r="D67" s="1">
        <v>22.8</v>
      </c>
      <c r="E67" s="1">
        <v>61</v>
      </c>
      <c r="F67" s="4">
        <v>-1.4999999999999999E-2</v>
      </c>
      <c r="G67" s="1">
        <v>0</v>
      </c>
      <c r="H67" s="4">
        <v>-2.0099999999999998</v>
      </c>
      <c r="I67" s="1">
        <v>0</v>
      </c>
      <c r="J67" s="4">
        <v>1.8599999999999998E-2</v>
      </c>
      <c r="K67" s="4">
        <v>2.06E-2</v>
      </c>
    </row>
    <row r="68" spans="1:11" x14ac:dyDescent="0.15">
      <c r="A68" s="1">
        <v>77</v>
      </c>
      <c r="B68" s="1">
        <v>1000.6</v>
      </c>
      <c r="C68" s="1">
        <v>1097.2</v>
      </c>
      <c r="D68" s="1">
        <v>22.8</v>
      </c>
      <c r="E68" s="1">
        <v>61.3</v>
      </c>
      <c r="F68" s="4">
        <v>-1.44E-2</v>
      </c>
      <c r="G68" s="1">
        <v>0</v>
      </c>
      <c r="H68" s="4">
        <v>-1.39</v>
      </c>
      <c r="I68" s="1">
        <v>0</v>
      </c>
      <c r="J68" s="4">
        <v>1.7999999999999999E-2</v>
      </c>
      <c r="K68" s="4">
        <v>1.9900000000000001E-2</v>
      </c>
    </row>
    <row r="69" spans="1:11" x14ac:dyDescent="0.15">
      <c r="A69" s="1">
        <v>78</v>
      </c>
      <c r="B69" s="1">
        <v>974.7</v>
      </c>
      <c r="C69" s="1">
        <v>1064.8</v>
      </c>
      <c r="D69" s="1">
        <v>22.8</v>
      </c>
      <c r="E69" s="1">
        <v>61.6</v>
      </c>
      <c r="F69" s="4">
        <v>-1.4E-2</v>
      </c>
      <c r="G69" s="1">
        <v>0</v>
      </c>
      <c r="H69" s="4">
        <v>-1.18</v>
      </c>
      <c r="I69" s="1">
        <v>0</v>
      </c>
      <c r="J69" s="4">
        <v>1.7500000000000002E-2</v>
      </c>
      <c r="K69" s="4">
        <v>1.9300000000000001E-2</v>
      </c>
    </row>
    <row r="70" spans="1:11" x14ac:dyDescent="0.15">
      <c r="A70" s="1">
        <v>79</v>
      </c>
      <c r="B70" s="1">
        <v>951.7</v>
      </c>
      <c r="C70" s="1">
        <v>1037.9000000000001</v>
      </c>
      <c r="D70" s="1">
        <v>22.8</v>
      </c>
      <c r="E70" s="1">
        <v>61.9</v>
      </c>
      <c r="F70" s="4">
        <v>-1.37E-2</v>
      </c>
      <c r="G70" s="1">
        <v>0</v>
      </c>
      <c r="H70" s="4">
        <v>-0.97499999999999998</v>
      </c>
      <c r="I70" s="1">
        <v>0</v>
      </c>
      <c r="J70" s="4">
        <v>1.7000000000000001E-2</v>
      </c>
      <c r="K70" s="4">
        <v>1.8800000000000001E-2</v>
      </c>
    </row>
    <row r="71" spans="1:11" x14ac:dyDescent="0.15">
      <c r="A71" s="1">
        <v>80</v>
      </c>
      <c r="B71" s="1">
        <v>930.9</v>
      </c>
      <c r="C71" s="1">
        <v>1012.4</v>
      </c>
      <c r="D71" s="1">
        <v>22.8</v>
      </c>
      <c r="E71" s="1">
        <v>62.2</v>
      </c>
      <c r="F71" s="4">
        <v>-1.34E-2</v>
      </c>
      <c r="G71" s="1">
        <v>0</v>
      </c>
      <c r="H71" s="4">
        <v>-0.83199999999999996</v>
      </c>
      <c r="I71" s="1">
        <v>0</v>
      </c>
      <c r="J71" s="4">
        <v>1.66E-2</v>
      </c>
      <c r="K71" s="4">
        <v>1.8200000000000001E-2</v>
      </c>
    </row>
    <row r="72" spans="1:11" x14ac:dyDescent="0.15">
      <c r="A72" s="1">
        <v>81</v>
      </c>
      <c r="B72" s="1">
        <v>912</v>
      </c>
      <c r="C72" s="1">
        <v>990.4</v>
      </c>
      <c r="D72" s="1">
        <v>22.8</v>
      </c>
      <c r="E72" s="1">
        <v>62.4</v>
      </c>
      <c r="F72" s="4">
        <v>-1.2999999999999999E-2</v>
      </c>
      <c r="G72" s="1">
        <v>0</v>
      </c>
      <c r="H72" s="4">
        <v>-0.79900000000000004</v>
      </c>
      <c r="I72" s="1">
        <v>0</v>
      </c>
      <c r="J72" s="4">
        <v>1.6199999999999999E-2</v>
      </c>
      <c r="K72" s="4">
        <v>1.78E-2</v>
      </c>
    </row>
    <row r="73" spans="1:11" x14ac:dyDescent="0.15">
      <c r="A73" s="1">
        <v>82</v>
      </c>
      <c r="B73" s="1">
        <v>894.6</v>
      </c>
      <c r="C73" s="1">
        <v>969.7</v>
      </c>
      <c r="D73" s="1">
        <v>22.8</v>
      </c>
      <c r="E73" s="1">
        <v>62.7</v>
      </c>
      <c r="F73" s="4">
        <v>-1.2699999999999999E-2</v>
      </c>
      <c r="G73" s="1">
        <v>0</v>
      </c>
      <c r="H73" s="4">
        <v>-0.749</v>
      </c>
      <c r="I73" s="1">
        <v>0</v>
      </c>
      <c r="J73" s="4">
        <v>1.5900000000000001E-2</v>
      </c>
      <c r="K73" s="4">
        <v>1.7399999999999999E-2</v>
      </c>
    </row>
    <row r="74" spans="1:11" x14ac:dyDescent="0.15">
      <c r="A74" s="1">
        <v>83</v>
      </c>
      <c r="B74" s="1">
        <v>878.6</v>
      </c>
      <c r="C74" s="1">
        <v>951.7</v>
      </c>
      <c r="D74" s="1">
        <v>22.8</v>
      </c>
      <c r="E74" s="1">
        <v>62.9</v>
      </c>
      <c r="F74" s="4">
        <v>-1.26E-2</v>
      </c>
      <c r="G74" s="1">
        <v>0</v>
      </c>
      <c r="H74" s="4">
        <v>-0.83799999999999997</v>
      </c>
      <c r="I74" s="1">
        <v>0</v>
      </c>
      <c r="J74" s="4">
        <v>1.55E-2</v>
      </c>
      <c r="K74" s="4">
        <v>1.7000000000000001E-2</v>
      </c>
    </row>
    <row r="75" spans="1:11" x14ac:dyDescent="0.15">
      <c r="A75" s="1">
        <v>84</v>
      </c>
      <c r="B75" s="1">
        <v>863.8</v>
      </c>
      <c r="C75" s="1">
        <v>934.4</v>
      </c>
      <c r="D75" s="1">
        <v>22.8</v>
      </c>
      <c r="E75" s="1">
        <v>63.1</v>
      </c>
      <c r="F75" s="4">
        <v>-1.23E-2</v>
      </c>
      <c r="G75" s="1">
        <v>0</v>
      </c>
      <c r="H75" s="4">
        <v>-0.66800000000000004</v>
      </c>
      <c r="I75" s="1">
        <v>0</v>
      </c>
      <c r="J75" s="4">
        <v>1.52E-2</v>
      </c>
      <c r="K75" s="4">
        <v>1.67E-2</v>
      </c>
    </row>
    <row r="76" spans="1:11" x14ac:dyDescent="0.15">
      <c r="A76" s="1">
        <v>85</v>
      </c>
      <c r="B76" s="1">
        <v>849.9</v>
      </c>
      <c r="C76" s="1">
        <v>919</v>
      </c>
      <c r="D76" s="1">
        <v>22.8</v>
      </c>
      <c r="E76" s="1">
        <v>63.4</v>
      </c>
      <c r="F76" s="4">
        <v>-1.2E-2</v>
      </c>
      <c r="G76" s="1">
        <v>0</v>
      </c>
      <c r="H76" s="4">
        <v>-0.73299999999999998</v>
      </c>
      <c r="I76" s="1">
        <v>0</v>
      </c>
      <c r="J76" s="4">
        <v>1.4999999999999999E-2</v>
      </c>
      <c r="K76" s="4">
        <v>1.6400000000000001E-2</v>
      </c>
    </row>
    <row r="77" spans="1:11" x14ac:dyDescent="0.15">
      <c r="A77" s="1">
        <v>86</v>
      </c>
      <c r="B77" s="1">
        <v>836.8</v>
      </c>
      <c r="C77" s="1">
        <v>904</v>
      </c>
      <c r="D77" s="1">
        <v>22.8</v>
      </c>
      <c r="E77" s="1">
        <v>63.6</v>
      </c>
      <c r="F77" s="4">
        <v>-1.18E-2</v>
      </c>
      <c r="G77" s="1">
        <v>0</v>
      </c>
      <c r="H77" s="4">
        <v>-0.61</v>
      </c>
      <c r="I77" s="1">
        <v>0</v>
      </c>
      <c r="J77" s="4">
        <v>1.47E-2</v>
      </c>
      <c r="K77" s="4">
        <v>1.61E-2</v>
      </c>
    </row>
    <row r="78" spans="1:11" x14ac:dyDescent="0.15">
      <c r="A78" s="1">
        <v>87</v>
      </c>
      <c r="B78" s="1">
        <v>824.6</v>
      </c>
      <c r="C78" s="1">
        <v>890.8</v>
      </c>
      <c r="D78" s="1">
        <v>22.8</v>
      </c>
      <c r="E78" s="1">
        <v>63.7</v>
      </c>
      <c r="F78" s="4">
        <v>-1.17E-2</v>
      </c>
      <c r="G78" s="1">
        <v>0</v>
      </c>
      <c r="H78" s="4">
        <v>-0.56200000000000006</v>
      </c>
      <c r="I78" s="1">
        <v>0</v>
      </c>
      <c r="J78" s="4">
        <v>1.44E-2</v>
      </c>
      <c r="K78" s="4">
        <v>1.5800000000000002E-2</v>
      </c>
    </row>
    <row r="79" spans="1:11" x14ac:dyDescent="0.15">
      <c r="A79" s="1">
        <v>88</v>
      </c>
      <c r="B79" s="1">
        <v>813.1</v>
      </c>
      <c r="C79" s="1">
        <v>877.8</v>
      </c>
      <c r="D79" s="1">
        <v>22.8</v>
      </c>
      <c r="E79" s="1">
        <v>63.9</v>
      </c>
      <c r="F79" s="4">
        <v>-1.17E-2</v>
      </c>
      <c r="G79" s="1">
        <v>0</v>
      </c>
      <c r="H79" s="4">
        <v>-0.65800000000000003</v>
      </c>
      <c r="I79" s="1">
        <v>0</v>
      </c>
      <c r="J79" s="4">
        <v>1.4200000000000001E-2</v>
      </c>
      <c r="K79" s="4">
        <v>1.55E-2</v>
      </c>
    </row>
    <row r="80" spans="1:11" x14ac:dyDescent="0.15">
      <c r="A80" s="1">
        <v>89</v>
      </c>
      <c r="B80" s="1">
        <v>802.2</v>
      </c>
      <c r="C80" s="1">
        <v>865.9</v>
      </c>
      <c r="D80" s="1">
        <v>22.8</v>
      </c>
      <c r="E80" s="1">
        <v>64.099999999999994</v>
      </c>
      <c r="F80" s="4">
        <v>-1.14E-2</v>
      </c>
      <c r="G80" s="1">
        <v>0</v>
      </c>
      <c r="H80" s="4">
        <v>-0.51300000000000001</v>
      </c>
      <c r="I80" s="1">
        <v>0</v>
      </c>
      <c r="J80" s="4">
        <v>1.4E-2</v>
      </c>
      <c r="K80" s="4">
        <v>1.5299999999999999E-2</v>
      </c>
    </row>
    <row r="81" spans="1:11" x14ac:dyDescent="0.15">
      <c r="A81" s="1">
        <v>90</v>
      </c>
      <c r="B81" s="1">
        <v>791.9</v>
      </c>
      <c r="C81" s="1">
        <v>854.6</v>
      </c>
      <c r="D81" s="1">
        <v>22.8</v>
      </c>
      <c r="E81" s="1">
        <v>64.3</v>
      </c>
      <c r="F81" s="4">
        <v>-1.11E-2</v>
      </c>
      <c r="G81" s="1">
        <v>0</v>
      </c>
      <c r="H81" s="4">
        <v>-0.55200000000000005</v>
      </c>
      <c r="I81" s="1">
        <v>0</v>
      </c>
      <c r="J81" s="4">
        <v>1.38E-2</v>
      </c>
      <c r="K81" s="4">
        <v>1.5100000000000001E-2</v>
      </c>
    </row>
    <row r="82" spans="1:11" x14ac:dyDescent="0.15">
      <c r="A82" s="1">
        <v>91</v>
      </c>
      <c r="B82" s="1">
        <v>782.2</v>
      </c>
      <c r="C82" s="1">
        <v>843.7</v>
      </c>
      <c r="D82" s="1">
        <v>22.8</v>
      </c>
      <c r="E82" s="1">
        <v>64.400000000000006</v>
      </c>
      <c r="F82" s="4">
        <v>-1.11E-2</v>
      </c>
      <c r="G82" s="1">
        <v>0</v>
      </c>
      <c r="H82" s="4">
        <v>-0.51600000000000001</v>
      </c>
      <c r="I82" s="1">
        <v>0</v>
      </c>
      <c r="J82" s="4">
        <v>1.3599999999999999E-2</v>
      </c>
      <c r="K82" s="4">
        <v>1.4800000000000001E-2</v>
      </c>
    </row>
    <row r="83" spans="1:11" x14ac:dyDescent="0.15">
      <c r="A83" s="1">
        <v>92</v>
      </c>
      <c r="B83" s="1">
        <v>772.9</v>
      </c>
      <c r="C83" s="1">
        <v>834</v>
      </c>
      <c r="D83" s="1">
        <v>22.7</v>
      </c>
      <c r="E83" s="1">
        <v>64.599999999999994</v>
      </c>
      <c r="F83" s="4">
        <v>-1.0699999999999999E-2</v>
      </c>
      <c r="G83" s="1">
        <v>0</v>
      </c>
      <c r="H83" s="4">
        <v>-0.52400000000000002</v>
      </c>
      <c r="I83" s="1">
        <v>0</v>
      </c>
      <c r="J83" s="4">
        <v>1.34E-2</v>
      </c>
      <c r="K83" s="4">
        <v>1.46E-2</v>
      </c>
    </row>
    <row r="84" spans="1:11" x14ac:dyDescent="0.15">
      <c r="A84" s="1">
        <v>93</v>
      </c>
      <c r="B84" s="1">
        <v>764.1</v>
      </c>
      <c r="C84" s="1">
        <v>824</v>
      </c>
      <c r="D84" s="1">
        <v>22.7</v>
      </c>
      <c r="E84" s="1">
        <v>64.7</v>
      </c>
      <c r="F84" s="4">
        <v>-1.0699999999999999E-2</v>
      </c>
      <c r="G84" s="1">
        <v>0</v>
      </c>
      <c r="H84" s="4">
        <v>-0.54300000000000004</v>
      </c>
      <c r="I84" s="1">
        <v>0</v>
      </c>
      <c r="J84" s="4">
        <v>1.32E-2</v>
      </c>
      <c r="K84" s="4">
        <v>1.44E-2</v>
      </c>
    </row>
    <row r="85" spans="1:11" x14ac:dyDescent="0.15">
      <c r="A85" s="1">
        <v>94</v>
      </c>
      <c r="B85" s="1">
        <v>755.6</v>
      </c>
      <c r="C85" s="1">
        <v>814.8</v>
      </c>
      <c r="D85" s="1">
        <v>22.7</v>
      </c>
      <c r="E85" s="1">
        <v>64.900000000000006</v>
      </c>
      <c r="F85" s="4">
        <v>-1.06E-2</v>
      </c>
      <c r="G85" s="1">
        <v>0</v>
      </c>
      <c r="H85" s="4">
        <v>-0.48099999999999998</v>
      </c>
      <c r="I85" s="1">
        <v>0</v>
      </c>
      <c r="J85" s="4">
        <v>1.2999999999999999E-2</v>
      </c>
      <c r="K85" s="4">
        <v>1.4200000000000001E-2</v>
      </c>
    </row>
    <row r="86" spans="1:11" x14ac:dyDescent="0.15">
      <c r="A86" s="1">
        <v>95</v>
      </c>
      <c r="B86" s="1">
        <v>747.5</v>
      </c>
      <c r="C86" s="1">
        <v>806</v>
      </c>
      <c r="D86" s="1">
        <v>22.7</v>
      </c>
      <c r="E86" s="1">
        <v>65</v>
      </c>
      <c r="F86" s="4">
        <v>-1.0200000000000001E-2</v>
      </c>
      <c r="G86" s="1">
        <v>0</v>
      </c>
      <c r="H86" s="4">
        <v>-0.503</v>
      </c>
      <c r="I86" s="1">
        <v>0</v>
      </c>
      <c r="J86" s="4">
        <v>1.29E-2</v>
      </c>
      <c r="K86" s="4">
        <v>1.41E-2</v>
      </c>
    </row>
    <row r="87" spans="1:11" x14ac:dyDescent="0.15">
      <c r="A87" s="1">
        <v>96</v>
      </c>
      <c r="B87" s="1">
        <v>739.7</v>
      </c>
      <c r="C87" s="1">
        <v>797.4</v>
      </c>
      <c r="D87" s="1">
        <v>22.7</v>
      </c>
      <c r="E87" s="1">
        <v>65.099999999999994</v>
      </c>
      <c r="F87" s="4">
        <v>-1.0200000000000001E-2</v>
      </c>
      <c r="G87" s="1">
        <v>0</v>
      </c>
      <c r="H87" s="4">
        <v>-0.43</v>
      </c>
      <c r="I87" s="1">
        <v>0</v>
      </c>
      <c r="J87" s="4">
        <v>1.2699999999999999E-2</v>
      </c>
      <c r="K87" s="4">
        <v>1.3899999999999999E-2</v>
      </c>
    </row>
    <row r="88" spans="1:11" x14ac:dyDescent="0.15">
      <c r="A88" s="1">
        <v>97</v>
      </c>
      <c r="B88" s="1">
        <v>732.3</v>
      </c>
      <c r="C88" s="1">
        <v>789.4</v>
      </c>
      <c r="D88" s="1">
        <v>22.7</v>
      </c>
      <c r="E88" s="1">
        <v>65.3</v>
      </c>
      <c r="F88" s="4">
        <v>-1.0200000000000001E-2</v>
      </c>
      <c r="G88" s="1">
        <v>0</v>
      </c>
      <c r="H88" s="4">
        <v>-0.43099999999999999</v>
      </c>
      <c r="I88" s="1">
        <v>0</v>
      </c>
      <c r="J88" s="4">
        <v>1.26E-2</v>
      </c>
      <c r="K88" s="4">
        <v>1.37E-2</v>
      </c>
    </row>
    <row r="89" spans="1:11" x14ac:dyDescent="0.15">
      <c r="A89" s="1">
        <v>98</v>
      </c>
      <c r="B89" s="1">
        <v>725.1</v>
      </c>
      <c r="C89" s="1">
        <v>781.5</v>
      </c>
      <c r="D89" s="1">
        <v>22.7</v>
      </c>
      <c r="E89" s="1">
        <v>65.400000000000006</v>
      </c>
      <c r="F89" s="4">
        <v>-1.01E-2</v>
      </c>
      <c r="G89" s="1">
        <v>0</v>
      </c>
      <c r="H89" s="4">
        <v>-0.435</v>
      </c>
      <c r="I89" s="1">
        <v>0</v>
      </c>
      <c r="J89" s="4">
        <v>1.24E-2</v>
      </c>
      <c r="K89" s="4">
        <v>1.3599999999999999E-2</v>
      </c>
    </row>
    <row r="90" spans="1:11" x14ac:dyDescent="0.15">
      <c r="A90" s="1">
        <v>99</v>
      </c>
      <c r="B90" s="1">
        <v>718.2</v>
      </c>
      <c r="C90" s="1">
        <v>774</v>
      </c>
      <c r="D90" s="1">
        <v>22.7</v>
      </c>
      <c r="E90" s="1">
        <v>65.5</v>
      </c>
      <c r="F90" s="4">
        <v>-1.01E-2</v>
      </c>
      <c r="G90" s="1">
        <v>0</v>
      </c>
      <c r="H90" s="4">
        <v>-0.42499999999999999</v>
      </c>
      <c r="I90" s="1">
        <v>0</v>
      </c>
      <c r="J90" s="4">
        <v>1.23E-2</v>
      </c>
      <c r="K90" s="4">
        <v>1.34E-2</v>
      </c>
    </row>
    <row r="91" spans="1:11" x14ac:dyDescent="0.15">
      <c r="A91" s="1">
        <v>100</v>
      </c>
      <c r="B91" s="1">
        <v>711.5</v>
      </c>
      <c r="C91" s="1">
        <v>766.6</v>
      </c>
      <c r="D91" s="1">
        <v>22.7</v>
      </c>
      <c r="E91" s="1">
        <v>65.599999999999994</v>
      </c>
      <c r="F91" s="4">
        <v>-9.7699999999999992E-3</v>
      </c>
      <c r="G91" s="1">
        <v>0</v>
      </c>
      <c r="H91" s="4">
        <v>-0.438</v>
      </c>
      <c r="I91" s="1">
        <v>0</v>
      </c>
      <c r="J91" s="4">
        <v>1.21E-2</v>
      </c>
      <c r="K91" s="4">
        <v>1.3299999999999999E-2</v>
      </c>
    </row>
    <row r="92" spans="1:11" x14ac:dyDescent="0.15">
      <c r="A92" s="1">
        <v>101</v>
      </c>
      <c r="B92" s="1">
        <v>705</v>
      </c>
      <c r="C92" s="1">
        <v>759.7</v>
      </c>
      <c r="D92" s="1">
        <v>22.7</v>
      </c>
      <c r="E92" s="1">
        <v>65.7</v>
      </c>
      <c r="F92" s="4">
        <v>-9.7999999999999997E-3</v>
      </c>
      <c r="G92" s="1">
        <v>0</v>
      </c>
      <c r="H92" s="4">
        <v>-0.4</v>
      </c>
      <c r="I92" s="1">
        <v>0</v>
      </c>
      <c r="J92" s="4">
        <v>1.2E-2</v>
      </c>
      <c r="K92" s="4">
        <v>1.3100000000000001E-2</v>
      </c>
    </row>
    <row r="93" spans="1:11" x14ac:dyDescent="0.15">
      <c r="A93" s="1">
        <v>102</v>
      </c>
      <c r="B93" s="1">
        <v>698.8</v>
      </c>
      <c r="C93" s="1">
        <v>752.8</v>
      </c>
      <c r="D93" s="1">
        <v>22.7</v>
      </c>
      <c r="E93" s="1">
        <v>65.8</v>
      </c>
      <c r="F93" s="4">
        <v>-9.6900000000000007E-3</v>
      </c>
      <c r="G93" s="1">
        <v>0</v>
      </c>
      <c r="H93" s="4">
        <v>-0.45300000000000001</v>
      </c>
      <c r="I93" s="1">
        <v>0</v>
      </c>
      <c r="J93" s="4">
        <v>1.1900000000000001E-2</v>
      </c>
      <c r="K93" s="4">
        <v>1.2999999999999999E-2</v>
      </c>
    </row>
    <row r="94" spans="1:11" x14ac:dyDescent="0.15">
      <c r="A94" s="1">
        <v>103</v>
      </c>
      <c r="B94" s="1">
        <v>692.8</v>
      </c>
      <c r="C94" s="1">
        <v>746.2</v>
      </c>
      <c r="D94" s="1">
        <v>22.8</v>
      </c>
      <c r="E94" s="1">
        <v>65.900000000000006</v>
      </c>
      <c r="F94" s="4">
        <v>-9.7300000000000008E-3</v>
      </c>
      <c r="G94" s="1">
        <v>0</v>
      </c>
      <c r="H94" s="4">
        <v>-0.41</v>
      </c>
      <c r="I94" s="1">
        <v>0</v>
      </c>
      <c r="J94" s="4">
        <v>1.17E-2</v>
      </c>
      <c r="K94" s="4">
        <v>1.2800000000000001E-2</v>
      </c>
    </row>
    <row r="95" spans="1:11" x14ac:dyDescent="0.15">
      <c r="A95" s="1">
        <v>104</v>
      </c>
      <c r="B95" s="1">
        <v>687</v>
      </c>
      <c r="C95" s="1">
        <v>739.8</v>
      </c>
      <c r="D95" s="1">
        <v>22.8</v>
      </c>
      <c r="E95" s="1">
        <v>66</v>
      </c>
      <c r="F95" s="4">
        <v>-9.5200000000000007E-3</v>
      </c>
      <c r="G95" s="1">
        <v>0</v>
      </c>
      <c r="H95" s="4">
        <v>-0.42299999999999999</v>
      </c>
      <c r="I95" s="1">
        <v>0</v>
      </c>
      <c r="J95" s="4">
        <v>1.1599999999999999E-2</v>
      </c>
      <c r="K95" s="4">
        <v>1.2699999999999999E-2</v>
      </c>
    </row>
    <row r="96" spans="1:11" x14ac:dyDescent="0.15">
      <c r="A96" s="1">
        <v>105</v>
      </c>
      <c r="B96" s="1">
        <v>681.3</v>
      </c>
      <c r="C96" s="1">
        <v>733.7</v>
      </c>
      <c r="D96" s="1">
        <v>22.8</v>
      </c>
      <c r="E96" s="1">
        <v>66.099999999999994</v>
      </c>
      <c r="F96" s="4">
        <v>-9.4599999999999997E-3</v>
      </c>
      <c r="G96" s="1">
        <v>0</v>
      </c>
      <c r="H96" s="4">
        <v>-0.42399999999999999</v>
      </c>
      <c r="I96" s="1">
        <v>0</v>
      </c>
      <c r="J96" s="4">
        <v>1.15E-2</v>
      </c>
      <c r="K96" s="4">
        <v>1.26E-2</v>
      </c>
    </row>
    <row r="97" spans="1:11" x14ac:dyDescent="0.15">
      <c r="A97" s="1">
        <v>106</v>
      </c>
      <c r="B97" s="1">
        <v>675.9</v>
      </c>
      <c r="C97" s="1">
        <v>727.6</v>
      </c>
      <c r="D97" s="1">
        <v>22.8</v>
      </c>
      <c r="E97" s="1">
        <v>66.2</v>
      </c>
      <c r="F97" s="4">
        <v>-9.3500000000000007E-3</v>
      </c>
      <c r="G97" s="1">
        <v>0</v>
      </c>
      <c r="H97" s="4">
        <v>-0.38800000000000001</v>
      </c>
      <c r="I97" s="1">
        <v>0</v>
      </c>
      <c r="J97" s="4">
        <v>1.14E-2</v>
      </c>
      <c r="K97" s="4">
        <v>1.2500000000000001E-2</v>
      </c>
    </row>
    <row r="98" spans="1:11" x14ac:dyDescent="0.15">
      <c r="A98" s="1">
        <v>107</v>
      </c>
      <c r="B98" s="1">
        <v>670.6</v>
      </c>
      <c r="C98" s="1">
        <v>721.9</v>
      </c>
      <c r="D98" s="1">
        <v>22.8</v>
      </c>
      <c r="E98" s="1">
        <v>66.3</v>
      </c>
      <c r="F98" s="4">
        <v>-9.2700000000000005E-3</v>
      </c>
      <c r="G98" s="1">
        <v>0</v>
      </c>
      <c r="H98" s="4">
        <v>-0.40600000000000003</v>
      </c>
      <c r="I98" s="1">
        <v>0</v>
      </c>
      <c r="J98" s="4">
        <v>1.1299999999999999E-2</v>
      </c>
      <c r="K98" s="4">
        <v>1.23E-2</v>
      </c>
    </row>
    <row r="99" spans="1:11" x14ac:dyDescent="0.15">
      <c r="A99" s="1">
        <v>108</v>
      </c>
      <c r="B99" s="1">
        <v>665.5</v>
      </c>
      <c r="C99" s="1">
        <v>716.3</v>
      </c>
      <c r="D99" s="1">
        <v>22.8</v>
      </c>
      <c r="E99" s="1">
        <v>66.400000000000006</v>
      </c>
      <c r="F99" s="4">
        <v>-9.2300000000000004E-3</v>
      </c>
      <c r="G99" s="1">
        <v>0</v>
      </c>
      <c r="H99" s="4">
        <v>-0.40400000000000003</v>
      </c>
      <c r="I99" s="1">
        <v>0</v>
      </c>
      <c r="J99" s="4">
        <v>1.12E-2</v>
      </c>
      <c r="K99" s="4">
        <v>1.2200000000000001E-2</v>
      </c>
    </row>
    <row r="100" spans="1:11" x14ac:dyDescent="0.15">
      <c r="A100" s="1">
        <v>109</v>
      </c>
      <c r="B100" s="1">
        <v>660.5</v>
      </c>
      <c r="C100" s="1">
        <v>710.7</v>
      </c>
      <c r="D100" s="1">
        <v>22.8</v>
      </c>
      <c r="E100" s="1">
        <v>66.5</v>
      </c>
      <c r="F100" s="4">
        <v>-9.2499999999999995E-3</v>
      </c>
      <c r="G100" s="1">
        <v>0</v>
      </c>
      <c r="H100" s="4">
        <v>-0.40100000000000002</v>
      </c>
      <c r="I100" s="1">
        <v>0</v>
      </c>
      <c r="J100" s="4">
        <v>1.11E-2</v>
      </c>
      <c r="K100" s="4">
        <v>1.21E-2</v>
      </c>
    </row>
    <row r="101" spans="1:11" x14ac:dyDescent="0.15">
      <c r="A101" s="1">
        <v>110</v>
      </c>
      <c r="B101" s="1">
        <v>655.6</v>
      </c>
      <c r="C101" s="1">
        <v>705.3</v>
      </c>
      <c r="D101" s="1">
        <v>22.8</v>
      </c>
      <c r="E101" s="1">
        <v>66.5</v>
      </c>
      <c r="F101" s="4">
        <v>-9.1800000000000007E-3</v>
      </c>
      <c r="G101" s="1">
        <v>0</v>
      </c>
      <c r="H101" s="4">
        <v>-0.42899999999999999</v>
      </c>
      <c r="I101" s="1">
        <v>0</v>
      </c>
      <c r="J101" s="4">
        <v>1.0999999999999999E-2</v>
      </c>
      <c r="K101" s="4">
        <v>1.2E-2</v>
      </c>
    </row>
    <row r="102" spans="1:11" x14ac:dyDescent="0.15">
      <c r="A102" s="1">
        <v>111</v>
      </c>
      <c r="B102" s="1">
        <v>650.9</v>
      </c>
      <c r="C102" s="1">
        <v>700.2</v>
      </c>
      <c r="D102" s="1">
        <v>22.8</v>
      </c>
      <c r="E102" s="1">
        <v>66.599999999999994</v>
      </c>
      <c r="F102" s="4">
        <v>-9.0600000000000003E-3</v>
      </c>
      <c r="G102" s="1">
        <v>0</v>
      </c>
      <c r="H102" s="4">
        <v>-0.35899999999999999</v>
      </c>
      <c r="I102" s="1">
        <v>0</v>
      </c>
      <c r="J102" s="4">
        <v>1.09E-2</v>
      </c>
      <c r="K102" s="4">
        <v>1.1900000000000001E-2</v>
      </c>
    </row>
    <row r="103" spans="1:11" x14ac:dyDescent="0.15">
      <c r="A103" s="1">
        <v>112</v>
      </c>
      <c r="B103" s="1">
        <v>646.29999999999995</v>
      </c>
      <c r="C103" s="1">
        <v>695.1</v>
      </c>
      <c r="D103" s="1">
        <v>22.8</v>
      </c>
      <c r="E103" s="1">
        <v>66.7</v>
      </c>
      <c r="F103" s="4">
        <v>-9.0200000000000002E-3</v>
      </c>
      <c r="G103" s="1">
        <v>0</v>
      </c>
      <c r="H103" s="4">
        <v>-0.38500000000000001</v>
      </c>
      <c r="I103" s="1">
        <v>0</v>
      </c>
      <c r="J103" s="4">
        <v>1.0800000000000001E-2</v>
      </c>
      <c r="K103" s="4">
        <v>1.18E-2</v>
      </c>
    </row>
    <row r="104" spans="1:11" x14ac:dyDescent="0.15">
      <c r="A104" s="1">
        <v>113</v>
      </c>
      <c r="B104" s="1">
        <v>641.79999999999995</v>
      </c>
      <c r="C104" s="1">
        <v>690.1</v>
      </c>
      <c r="D104" s="1">
        <v>22.8</v>
      </c>
      <c r="E104" s="1">
        <v>66.8</v>
      </c>
      <c r="F104" s="4">
        <v>-8.9899999999999997E-3</v>
      </c>
      <c r="G104" s="1">
        <v>0</v>
      </c>
      <c r="H104" s="4">
        <v>-0.36199999999999999</v>
      </c>
      <c r="I104" s="1">
        <v>0</v>
      </c>
      <c r="J104" s="4">
        <v>1.0699999999999999E-2</v>
      </c>
      <c r="K104" s="4">
        <v>1.17E-2</v>
      </c>
    </row>
    <row r="105" spans="1:11" x14ac:dyDescent="0.15">
      <c r="A105" s="1">
        <v>114</v>
      </c>
      <c r="B105" s="1">
        <v>637.5</v>
      </c>
      <c r="C105" s="1">
        <v>685.2</v>
      </c>
      <c r="D105" s="1">
        <v>22.8</v>
      </c>
      <c r="E105" s="1">
        <v>66.8</v>
      </c>
      <c r="F105" s="4">
        <v>-8.6800000000000002E-3</v>
      </c>
      <c r="G105" s="1">
        <v>0</v>
      </c>
      <c r="H105" s="4">
        <v>-0.34399999999999997</v>
      </c>
      <c r="I105" s="1">
        <v>0</v>
      </c>
      <c r="J105" s="4">
        <v>1.06E-2</v>
      </c>
      <c r="K105" s="4">
        <v>1.1599999999999999E-2</v>
      </c>
    </row>
    <row r="106" spans="1:11" x14ac:dyDescent="0.15">
      <c r="A106" s="1">
        <v>115</v>
      </c>
      <c r="B106" s="1">
        <v>633.29999999999995</v>
      </c>
      <c r="C106" s="1">
        <v>680.5</v>
      </c>
      <c r="D106" s="1">
        <v>22.8</v>
      </c>
      <c r="E106" s="1">
        <v>66.900000000000006</v>
      </c>
      <c r="F106" s="4">
        <v>-8.6599999999999993E-3</v>
      </c>
      <c r="G106" s="1">
        <v>0</v>
      </c>
      <c r="H106" s="4">
        <v>-0.33300000000000002</v>
      </c>
      <c r="I106" s="1">
        <v>0</v>
      </c>
      <c r="J106" s="4">
        <v>1.0500000000000001E-2</v>
      </c>
      <c r="K106" s="4">
        <v>1.15E-2</v>
      </c>
    </row>
    <row r="107" spans="1:11" x14ac:dyDescent="0.15">
      <c r="A107" s="1">
        <v>116</v>
      </c>
      <c r="B107" s="1">
        <v>629.20000000000005</v>
      </c>
      <c r="C107" s="1">
        <v>675.9</v>
      </c>
      <c r="D107" s="1">
        <v>22.8</v>
      </c>
      <c r="E107" s="1">
        <v>66.900000000000006</v>
      </c>
      <c r="F107" s="4">
        <v>-8.5900000000000004E-3</v>
      </c>
      <c r="G107" s="1">
        <v>0</v>
      </c>
      <c r="H107" s="4">
        <v>-0.35599999999999998</v>
      </c>
      <c r="I107" s="1">
        <v>0</v>
      </c>
      <c r="J107" s="4">
        <v>1.0500000000000001E-2</v>
      </c>
      <c r="K107" s="4">
        <v>1.14E-2</v>
      </c>
    </row>
    <row r="108" spans="1:11" x14ac:dyDescent="0.15">
      <c r="A108" s="1">
        <v>117</v>
      </c>
      <c r="B108" s="1">
        <v>625.20000000000005</v>
      </c>
      <c r="C108" s="1">
        <v>671.4</v>
      </c>
      <c r="D108" s="1">
        <v>22.8</v>
      </c>
      <c r="E108" s="1">
        <v>67</v>
      </c>
      <c r="F108" s="4">
        <v>-8.3999999999999995E-3</v>
      </c>
      <c r="G108" s="1">
        <v>0</v>
      </c>
      <c r="H108" s="4">
        <v>-0.32400000000000001</v>
      </c>
      <c r="I108" s="1">
        <v>0</v>
      </c>
      <c r="J108" s="4">
        <v>1.04E-2</v>
      </c>
      <c r="K108" s="4">
        <v>1.1299999999999999E-2</v>
      </c>
    </row>
    <row r="109" spans="1:11" x14ac:dyDescent="0.15">
      <c r="A109" s="1">
        <v>118</v>
      </c>
      <c r="B109" s="1">
        <v>621.29999999999995</v>
      </c>
      <c r="C109" s="1">
        <v>666.8</v>
      </c>
      <c r="D109" s="1">
        <v>22.8</v>
      </c>
      <c r="E109" s="1">
        <v>67</v>
      </c>
      <c r="F109" s="4">
        <v>-8.3800000000000003E-3</v>
      </c>
      <c r="G109" s="1">
        <v>0</v>
      </c>
      <c r="H109" s="4">
        <v>-0.34</v>
      </c>
      <c r="I109" s="1">
        <v>0</v>
      </c>
      <c r="J109" s="4">
        <v>1.03E-2</v>
      </c>
      <c r="K109" s="4">
        <v>1.12E-2</v>
      </c>
    </row>
    <row r="110" spans="1:11" x14ac:dyDescent="0.15">
      <c r="A110" s="1">
        <v>119</v>
      </c>
      <c r="B110" s="1">
        <v>617.4</v>
      </c>
      <c r="C110" s="1">
        <v>662.4</v>
      </c>
      <c r="D110" s="1">
        <v>22.8</v>
      </c>
      <c r="E110" s="1">
        <v>67.099999999999994</v>
      </c>
      <c r="F110" s="4">
        <v>-8.3199999999999993E-3</v>
      </c>
      <c r="G110" s="1">
        <v>0</v>
      </c>
      <c r="H110" s="4">
        <v>-0.35799999999999998</v>
      </c>
      <c r="I110" s="1">
        <v>0</v>
      </c>
      <c r="J110" s="4">
        <v>1.0200000000000001E-2</v>
      </c>
      <c r="K110" s="4">
        <v>1.11E-2</v>
      </c>
    </row>
    <row r="111" spans="1:11" x14ac:dyDescent="0.15">
      <c r="A111" s="1">
        <v>120</v>
      </c>
      <c r="B111" s="1">
        <v>613.70000000000005</v>
      </c>
      <c r="C111" s="1">
        <v>658.2</v>
      </c>
      <c r="D111" s="1">
        <v>22.8</v>
      </c>
      <c r="E111" s="1">
        <v>67.099999999999994</v>
      </c>
      <c r="F111" s="4">
        <v>-8.3199999999999993E-3</v>
      </c>
      <c r="G111" s="1">
        <v>0</v>
      </c>
      <c r="H111" s="4">
        <v>-0.30499999999999999</v>
      </c>
      <c r="I111" s="1">
        <v>0</v>
      </c>
      <c r="J111" s="4">
        <v>1.01E-2</v>
      </c>
      <c r="K111" s="4">
        <v>1.0999999999999999E-2</v>
      </c>
    </row>
    <row r="112" spans="1:11" x14ac:dyDescent="0.15">
      <c r="A112" s="1">
        <v>121</v>
      </c>
      <c r="B112" s="1">
        <v>610.1</v>
      </c>
      <c r="C112" s="1">
        <v>653.9</v>
      </c>
      <c r="D112" s="1">
        <v>22.8</v>
      </c>
      <c r="E112" s="1">
        <v>67.2</v>
      </c>
      <c r="F112" s="4">
        <v>-8.2400000000000008E-3</v>
      </c>
      <c r="G112" s="1">
        <v>0</v>
      </c>
      <c r="H112" s="4">
        <v>-0.33600000000000002</v>
      </c>
      <c r="I112" s="1">
        <v>0</v>
      </c>
      <c r="J112" s="4">
        <v>1.01E-2</v>
      </c>
      <c r="K112" s="4">
        <v>1.0999999999999999E-2</v>
      </c>
    </row>
    <row r="113" spans="1:11" x14ac:dyDescent="0.15">
      <c r="A113" s="1">
        <v>122</v>
      </c>
      <c r="B113" s="1">
        <v>606.5</v>
      </c>
      <c r="C113" s="1">
        <v>649.79999999999995</v>
      </c>
      <c r="D113" s="1">
        <v>22.8</v>
      </c>
      <c r="E113" s="1">
        <v>67.2</v>
      </c>
      <c r="F113" s="4">
        <v>-8.1700000000000002E-3</v>
      </c>
      <c r="G113" s="1">
        <v>0</v>
      </c>
      <c r="H113" s="4">
        <v>-0.33900000000000002</v>
      </c>
      <c r="I113" s="1">
        <v>0</v>
      </c>
      <c r="J113" s="4">
        <v>9.9900000000000006E-3</v>
      </c>
      <c r="K113" s="4">
        <v>1.09E-2</v>
      </c>
    </row>
    <row r="114" spans="1:11" x14ac:dyDescent="0.15">
      <c r="A114" s="1">
        <v>123</v>
      </c>
      <c r="B114" s="1">
        <v>603</v>
      </c>
      <c r="C114" s="1">
        <v>645.70000000000005</v>
      </c>
      <c r="D114" s="1">
        <v>22.8</v>
      </c>
      <c r="E114" s="1">
        <v>67.2</v>
      </c>
      <c r="F114" s="4">
        <v>-8.0300000000000007E-3</v>
      </c>
      <c r="G114" s="1">
        <v>0</v>
      </c>
      <c r="H114" s="4">
        <v>-0.32800000000000001</v>
      </c>
      <c r="I114" s="1">
        <v>0</v>
      </c>
      <c r="J114" s="4">
        <v>9.92E-3</v>
      </c>
      <c r="K114" s="4">
        <v>1.0800000000000001E-2</v>
      </c>
    </row>
    <row r="115" spans="1:11" x14ac:dyDescent="0.15">
      <c r="A115" s="1">
        <v>124</v>
      </c>
      <c r="B115" s="1">
        <v>599.70000000000005</v>
      </c>
      <c r="C115" s="1">
        <v>641.9</v>
      </c>
      <c r="D115" s="1">
        <v>22.8</v>
      </c>
      <c r="E115" s="1">
        <v>67.3</v>
      </c>
      <c r="F115" s="4">
        <v>-8.0300000000000007E-3</v>
      </c>
      <c r="G115" s="1">
        <v>0</v>
      </c>
      <c r="H115" s="4">
        <v>-0.33500000000000002</v>
      </c>
      <c r="I115" s="1">
        <v>0</v>
      </c>
      <c r="J115" s="4">
        <v>9.8499999999999994E-3</v>
      </c>
      <c r="K115" s="4">
        <v>1.0699999999999999E-2</v>
      </c>
    </row>
    <row r="116" spans="1:11" x14ac:dyDescent="0.15">
      <c r="A116" s="1">
        <v>125</v>
      </c>
      <c r="B116" s="1">
        <v>596.4</v>
      </c>
      <c r="C116" s="1">
        <v>638</v>
      </c>
      <c r="D116" s="1">
        <v>22.8</v>
      </c>
      <c r="E116" s="1">
        <v>67.3</v>
      </c>
      <c r="F116" s="4">
        <v>-7.8200000000000006E-3</v>
      </c>
      <c r="G116" s="1">
        <v>0</v>
      </c>
      <c r="H116" s="4">
        <v>-0.29699999999999999</v>
      </c>
      <c r="I116" s="1">
        <v>0</v>
      </c>
      <c r="J116" s="4">
        <v>9.7800000000000005E-3</v>
      </c>
      <c r="K116" s="4">
        <v>1.06E-2</v>
      </c>
    </row>
    <row r="117" spans="1:11" x14ac:dyDescent="0.15">
      <c r="A117" s="1">
        <v>126</v>
      </c>
      <c r="B117" s="1">
        <v>593.1</v>
      </c>
      <c r="C117" s="1">
        <v>634.20000000000005</v>
      </c>
      <c r="D117" s="1">
        <v>22.8</v>
      </c>
      <c r="E117" s="1">
        <v>67.3</v>
      </c>
      <c r="F117" s="4">
        <v>-7.7499999999999999E-3</v>
      </c>
      <c r="G117" s="1">
        <v>0</v>
      </c>
      <c r="H117" s="4">
        <v>-0.30099999999999999</v>
      </c>
      <c r="I117" s="1">
        <v>0</v>
      </c>
      <c r="J117" s="4">
        <v>9.7199999999999995E-3</v>
      </c>
      <c r="K117" s="4">
        <v>1.06E-2</v>
      </c>
    </row>
    <row r="118" spans="1:11" x14ac:dyDescent="0.15">
      <c r="A118" s="1">
        <v>127</v>
      </c>
      <c r="B118" s="1">
        <v>589.9</v>
      </c>
      <c r="C118" s="1">
        <v>630.6</v>
      </c>
      <c r="D118" s="1">
        <v>22.8</v>
      </c>
      <c r="E118" s="1">
        <v>67.3</v>
      </c>
      <c r="F118" s="4">
        <v>-7.7499999999999999E-3</v>
      </c>
      <c r="G118" s="1">
        <v>0</v>
      </c>
      <c r="H118" s="4">
        <v>-0.30099999999999999</v>
      </c>
      <c r="I118" s="1">
        <v>0</v>
      </c>
      <c r="J118" s="4">
        <v>9.6500000000000006E-3</v>
      </c>
      <c r="K118" s="4">
        <v>1.0500000000000001E-2</v>
      </c>
    </row>
    <row r="119" spans="1:11" x14ac:dyDescent="0.15">
      <c r="A119" s="1">
        <v>128</v>
      </c>
      <c r="B119" s="1">
        <v>586.79999999999995</v>
      </c>
      <c r="C119" s="1">
        <v>627</v>
      </c>
      <c r="D119" s="1">
        <v>22.8</v>
      </c>
      <c r="E119" s="1">
        <v>67.3</v>
      </c>
      <c r="F119" s="4">
        <v>-7.6699999999999997E-3</v>
      </c>
      <c r="G119" s="1">
        <v>0</v>
      </c>
      <c r="H119" s="4">
        <v>-0.308</v>
      </c>
      <c r="I119" s="1">
        <v>0</v>
      </c>
      <c r="J119" s="4">
        <v>9.5899999999999996E-3</v>
      </c>
      <c r="K119" s="4">
        <v>1.04E-2</v>
      </c>
    </row>
    <row r="120" spans="1:11" x14ac:dyDescent="0.15">
      <c r="A120" s="1">
        <v>129</v>
      </c>
      <c r="B120" s="1">
        <v>583.70000000000005</v>
      </c>
      <c r="C120" s="1">
        <v>623.29999999999995</v>
      </c>
      <c r="D120" s="1">
        <v>22.8</v>
      </c>
      <c r="E120" s="1">
        <v>67.400000000000006</v>
      </c>
      <c r="F120" s="4">
        <v>-7.6499999999999997E-3</v>
      </c>
      <c r="G120" s="1">
        <v>0</v>
      </c>
      <c r="H120" s="4">
        <v>-0.27700000000000002</v>
      </c>
      <c r="I120" s="1">
        <v>0</v>
      </c>
      <c r="J120" s="4">
        <v>9.5300000000000003E-3</v>
      </c>
      <c r="K120" s="4">
        <v>1.03E-2</v>
      </c>
    </row>
    <row r="121" spans="1:11" x14ac:dyDescent="0.15">
      <c r="A121" s="1">
        <v>130</v>
      </c>
      <c r="B121" s="1">
        <v>580.79999999999995</v>
      </c>
      <c r="C121" s="1">
        <v>619.79999999999995</v>
      </c>
      <c r="D121" s="1">
        <v>22.8</v>
      </c>
      <c r="E121" s="1">
        <v>67.400000000000006</v>
      </c>
      <c r="F121" s="4">
        <v>-7.6E-3</v>
      </c>
      <c r="G121" s="1">
        <v>0</v>
      </c>
      <c r="H121" s="4">
        <v>-0.30099999999999999</v>
      </c>
      <c r="I121" s="1">
        <v>0</v>
      </c>
      <c r="J121" s="4">
        <v>9.4699999999999993E-3</v>
      </c>
      <c r="K121" s="4">
        <v>1.03E-2</v>
      </c>
    </row>
    <row r="122" spans="1:11" x14ac:dyDescent="0.15">
      <c r="A122" s="1">
        <v>131</v>
      </c>
      <c r="B122" s="1">
        <v>577.79999999999995</v>
      </c>
      <c r="C122" s="1">
        <v>616.29999999999995</v>
      </c>
      <c r="D122" s="1">
        <v>22.8</v>
      </c>
      <c r="E122" s="1">
        <v>67.400000000000006</v>
      </c>
      <c r="F122" s="4">
        <v>-7.6299999999999996E-3</v>
      </c>
      <c r="G122" s="1">
        <v>0</v>
      </c>
      <c r="H122" s="4">
        <v>-0.3</v>
      </c>
      <c r="I122" s="1">
        <v>0</v>
      </c>
      <c r="J122" s="4">
        <v>9.41E-3</v>
      </c>
      <c r="K122" s="4">
        <v>1.0200000000000001E-2</v>
      </c>
    </row>
    <row r="123" spans="1:11" x14ac:dyDescent="0.15">
      <c r="A123" s="1">
        <v>132</v>
      </c>
      <c r="B123" s="1">
        <v>574.9</v>
      </c>
      <c r="C123" s="1">
        <v>612.9</v>
      </c>
      <c r="D123" s="1">
        <v>22.8</v>
      </c>
      <c r="E123" s="1">
        <v>67.5</v>
      </c>
      <c r="F123" s="4">
        <v>-7.5599999999999999E-3</v>
      </c>
      <c r="G123" s="1">
        <v>0</v>
      </c>
      <c r="H123" s="4">
        <v>-0.29099999999999998</v>
      </c>
      <c r="I123" s="1">
        <v>0</v>
      </c>
      <c r="J123" s="4">
        <v>9.3500000000000007E-3</v>
      </c>
      <c r="K123" s="4">
        <v>1.01E-2</v>
      </c>
    </row>
    <row r="124" spans="1:11" x14ac:dyDescent="0.15">
      <c r="A124" s="1">
        <v>133</v>
      </c>
      <c r="B124" s="1">
        <v>572.1</v>
      </c>
      <c r="C124" s="1">
        <v>609.5</v>
      </c>
      <c r="D124" s="1">
        <v>22.8</v>
      </c>
      <c r="E124" s="1">
        <v>67.5</v>
      </c>
      <c r="F124" s="4">
        <v>-7.3899999999999999E-3</v>
      </c>
      <c r="G124" s="1">
        <v>0</v>
      </c>
      <c r="H124" s="4">
        <v>-0.28699999999999998</v>
      </c>
      <c r="I124" s="1">
        <v>0</v>
      </c>
      <c r="J124" s="4">
        <v>9.2899999999999996E-3</v>
      </c>
      <c r="K124" s="4">
        <v>1.01E-2</v>
      </c>
    </row>
    <row r="125" spans="1:11" x14ac:dyDescent="0.15">
      <c r="A125" s="1">
        <v>134</v>
      </c>
      <c r="B125" s="1">
        <v>569.29999999999995</v>
      </c>
      <c r="C125" s="1">
        <v>606.20000000000005</v>
      </c>
      <c r="D125" s="1">
        <v>22.8</v>
      </c>
      <c r="E125" s="1">
        <v>67.5</v>
      </c>
      <c r="F125" s="4">
        <v>-7.3899999999999999E-3</v>
      </c>
      <c r="G125" s="1">
        <v>0</v>
      </c>
      <c r="H125" s="4">
        <v>-0.29099999999999998</v>
      </c>
      <c r="I125" s="1">
        <v>0</v>
      </c>
      <c r="J125" s="4">
        <v>9.2399999999999999E-3</v>
      </c>
      <c r="K125" s="4">
        <v>9.9799999999999993E-3</v>
      </c>
    </row>
    <row r="126" spans="1:11" x14ac:dyDescent="0.15">
      <c r="A126" s="1">
        <v>135</v>
      </c>
      <c r="B126" s="1">
        <v>566.6</v>
      </c>
      <c r="C126" s="1">
        <v>602.9</v>
      </c>
      <c r="D126" s="1">
        <v>22.8</v>
      </c>
      <c r="E126" s="1">
        <v>67.5</v>
      </c>
      <c r="F126" s="4">
        <v>-7.3699999999999998E-3</v>
      </c>
      <c r="G126" s="1">
        <v>0</v>
      </c>
      <c r="H126" s="4">
        <v>-0.28799999999999998</v>
      </c>
      <c r="I126" s="1">
        <v>0</v>
      </c>
      <c r="J126" s="4">
        <v>9.1800000000000007E-3</v>
      </c>
      <c r="K126" s="4">
        <v>9.92E-3</v>
      </c>
    </row>
    <row r="127" spans="1:11" x14ac:dyDescent="0.15">
      <c r="A127" s="1">
        <v>136</v>
      </c>
      <c r="B127" s="1">
        <v>563.9</v>
      </c>
      <c r="C127" s="1">
        <v>599.70000000000005</v>
      </c>
      <c r="D127" s="1">
        <v>22.8</v>
      </c>
      <c r="E127" s="1">
        <v>67.5</v>
      </c>
      <c r="F127" s="4">
        <v>-7.1799999999999998E-3</v>
      </c>
      <c r="G127" s="1">
        <v>0</v>
      </c>
      <c r="H127" s="4">
        <v>-0.28299999999999997</v>
      </c>
      <c r="I127" s="1">
        <v>0</v>
      </c>
      <c r="J127" s="4">
        <v>9.1299999999999992E-3</v>
      </c>
      <c r="K127" s="4">
        <v>9.8499999999999994E-3</v>
      </c>
    </row>
    <row r="128" spans="1:11" x14ac:dyDescent="0.15">
      <c r="A128" s="1">
        <v>137</v>
      </c>
      <c r="B128" s="1">
        <v>561.29999999999995</v>
      </c>
      <c r="C128" s="1">
        <v>596.5</v>
      </c>
      <c r="D128" s="1">
        <v>22.8</v>
      </c>
      <c r="E128" s="1">
        <v>67.599999999999994</v>
      </c>
      <c r="F128" s="4">
        <v>-7.3699999999999998E-3</v>
      </c>
      <c r="G128" s="1">
        <v>0</v>
      </c>
      <c r="H128" s="4">
        <v>-0.27800000000000002</v>
      </c>
      <c r="I128" s="1">
        <v>0</v>
      </c>
      <c r="J128" s="4">
        <v>9.0699999999999999E-3</v>
      </c>
      <c r="K128" s="4">
        <v>9.7900000000000001E-3</v>
      </c>
    </row>
    <row r="129" spans="1:11" x14ac:dyDescent="0.15">
      <c r="A129" s="1">
        <v>138</v>
      </c>
      <c r="B129" s="1">
        <v>558.70000000000005</v>
      </c>
      <c r="C129" s="1">
        <v>593.29999999999995</v>
      </c>
      <c r="D129" s="1">
        <v>22.8</v>
      </c>
      <c r="E129" s="1">
        <v>67.599999999999994</v>
      </c>
      <c r="F129" s="4">
        <v>-7.1199999999999996E-3</v>
      </c>
      <c r="G129" s="1">
        <v>0</v>
      </c>
      <c r="H129" s="4">
        <v>-0.26300000000000001</v>
      </c>
      <c r="I129" s="1">
        <v>0</v>
      </c>
      <c r="J129" s="4">
        <v>9.0200000000000002E-3</v>
      </c>
      <c r="K129" s="4">
        <v>9.7199999999999995E-3</v>
      </c>
    </row>
    <row r="130" spans="1:11" x14ac:dyDescent="0.15">
      <c r="A130" s="1">
        <v>139</v>
      </c>
      <c r="B130" s="1">
        <v>556.1</v>
      </c>
      <c r="C130" s="1">
        <v>590.29999999999995</v>
      </c>
      <c r="D130" s="1">
        <v>22.9</v>
      </c>
      <c r="E130" s="1">
        <v>67.599999999999994</v>
      </c>
      <c r="F130" s="4">
        <v>-7.1599999999999997E-3</v>
      </c>
      <c r="G130" s="1">
        <v>0</v>
      </c>
      <c r="H130" s="4">
        <v>-0.27</v>
      </c>
      <c r="I130" s="1">
        <v>0</v>
      </c>
      <c r="J130" s="4">
        <v>8.9700000000000005E-3</v>
      </c>
      <c r="K130" s="4">
        <v>9.6600000000000002E-3</v>
      </c>
    </row>
    <row r="131" spans="1:11" x14ac:dyDescent="0.15">
      <c r="A131" s="1">
        <v>140</v>
      </c>
      <c r="B131" s="1">
        <v>553.70000000000005</v>
      </c>
      <c r="C131" s="1">
        <v>587.29999999999995</v>
      </c>
      <c r="D131" s="1">
        <v>22.9</v>
      </c>
      <c r="E131" s="1">
        <v>67.599999999999994</v>
      </c>
      <c r="F131" s="4">
        <v>-7.2500000000000004E-3</v>
      </c>
      <c r="G131" s="1">
        <v>0</v>
      </c>
      <c r="H131" s="4">
        <v>-0.27300000000000002</v>
      </c>
      <c r="I131" s="1">
        <v>0</v>
      </c>
      <c r="J131" s="4">
        <v>8.9200000000000008E-3</v>
      </c>
      <c r="K131" s="4">
        <v>9.5999999999999992E-3</v>
      </c>
    </row>
    <row r="132" spans="1:11" x14ac:dyDescent="0.15">
      <c r="A132" s="1">
        <v>141</v>
      </c>
      <c r="B132" s="1">
        <v>551.29999999999995</v>
      </c>
      <c r="C132" s="1">
        <v>584.5</v>
      </c>
      <c r="D132" s="1">
        <v>22.9</v>
      </c>
      <c r="E132" s="1">
        <v>67.599999999999994</v>
      </c>
      <c r="F132" s="4">
        <v>-7.0800000000000004E-3</v>
      </c>
      <c r="G132" s="1">
        <v>0</v>
      </c>
      <c r="H132" s="4">
        <v>-0.27500000000000002</v>
      </c>
      <c r="I132" s="1">
        <v>0</v>
      </c>
      <c r="J132" s="4">
        <v>8.8699999999999994E-3</v>
      </c>
      <c r="K132" s="4">
        <v>9.5399999999999999E-3</v>
      </c>
    </row>
    <row r="133" spans="1:11" x14ac:dyDescent="0.15">
      <c r="A133" s="1">
        <v>142</v>
      </c>
      <c r="B133" s="1">
        <v>548.79999999999995</v>
      </c>
      <c r="C133" s="1">
        <v>581.5</v>
      </c>
      <c r="D133" s="1">
        <v>22.9</v>
      </c>
      <c r="E133" s="1">
        <v>67.599999999999994</v>
      </c>
      <c r="F133" s="4">
        <v>-7.0800000000000004E-3</v>
      </c>
      <c r="G133" s="1">
        <v>0</v>
      </c>
      <c r="H133" s="4">
        <v>-0.27300000000000002</v>
      </c>
      <c r="I133" s="1">
        <v>0</v>
      </c>
      <c r="J133" s="4">
        <v>8.8199999999999997E-3</v>
      </c>
      <c r="K133" s="4">
        <v>9.4800000000000006E-3</v>
      </c>
    </row>
    <row r="134" spans="1:11" x14ac:dyDescent="0.15">
      <c r="A134" s="1">
        <v>143</v>
      </c>
      <c r="B134" s="1">
        <v>546.5</v>
      </c>
      <c r="C134" s="1">
        <v>578.70000000000005</v>
      </c>
      <c r="D134" s="1">
        <v>22.9</v>
      </c>
      <c r="E134" s="1">
        <v>67.7</v>
      </c>
      <c r="F134" s="4">
        <v>-7.0800000000000004E-3</v>
      </c>
      <c r="G134" s="1">
        <v>0</v>
      </c>
      <c r="H134" s="4">
        <v>-0.28100000000000003</v>
      </c>
      <c r="I134" s="1">
        <v>0</v>
      </c>
      <c r="J134" s="4">
        <v>8.7799999999999996E-3</v>
      </c>
      <c r="K134" s="4">
        <v>9.4199999999999996E-3</v>
      </c>
    </row>
    <row r="135" spans="1:11" x14ac:dyDescent="0.15">
      <c r="A135" s="1">
        <v>144</v>
      </c>
      <c r="B135" s="1">
        <v>544.1</v>
      </c>
      <c r="C135" s="1">
        <v>576</v>
      </c>
      <c r="D135" s="1">
        <v>22.9</v>
      </c>
      <c r="E135" s="1">
        <v>67.7</v>
      </c>
      <c r="F135" s="4">
        <v>-7.0600000000000003E-3</v>
      </c>
      <c r="G135" s="1">
        <v>0</v>
      </c>
      <c r="H135" s="4">
        <v>-0.27600000000000002</v>
      </c>
      <c r="I135" s="1">
        <v>0</v>
      </c>
      <c r="J135" s="4">
        <v>8.7299999999999999E-3</v>
      </c>
      <c r="K135" s="4">
        <v>9.3699999999999999E-3</v>
      </c>
    </row>
    <row r="136" spans="1:11" x14ac:dyDescent="0.15">
      <c r="A136" s="1">
        <v>145</v>
      </c>
      <c r="B136" s="1">
        <v>541.79999999999995</v>
      </c>
      <c r="C136" s="1">
        <v>572.9</v>
      </c>
      <c r="D136" s="1">
        <v>22.9</v>
      </c>
      <c r="E136" s="1">
        <v>67.7</v>
      </c>
      <c r="F136" s="4">
        <v>-6.7400000000000003E-3</v>
      </c>
      <c r="G136" s="1">
        <v>0</v>
      </c>
      <c r="H136" s="4">
        <v>-0.26</v>
      </c>
      <c r="I136" s="1">
        <v>0</v>
      </c>
      <c r="J136" s="4">
        <v>8.6800000000000002E-3</v>
      </c>
      <c r="K136" s="4">
        <v>9.3100000000000006E-3</v>
      </c>
    </row>
    <row r="137" spans="1:11" x14ac:dyDescent="0.15">
      <c r="A137" s="1">
        <v>146</v>
      </c>
      <c r="B137" s="1">
        <v>539.6</v>
      </c>
      <c r="C137" s="1">
        <v>570.29999999999995</v>
      </c>
      <c r="D137" s="1">
        <v>22.9</v>
      </c>
      <c r="E137" s="1">
        <v>67.7</v>
      </c>
      <c r="F137" s="4">
        <v>-6.8500000000000002E-3</v>
      </c>
      <c r="G137" s="1">
        <v>0</v>
      </c>
      <c r="H137" s="4">
        <v>-0.245</v>
      </c>
      <c r="I137" s="1">
        <v>0</v>
      </c>
      <c r="J137" s="4">
        <v>8.6400000000000001E-3</v>
      </c>
      <c r="K137" s="4">
        <v>9.2499999999999995E-3</v>
      </c>
    </row>
    <row r="138" spans="1:11" x14ac:dyDescent="0.15">
      <c r="A138" s="1">
        <v>147</v>
      </c>
      <c r="B138" s="1">
        <v>537.4</v>
      </c>
      <c r="C138" s="1">
        <v>567.5</v>
      </c>
      <c r="D138" s="1">
        <v>22.9</v>
      </c>
      <c r="E138" s="1">
        <v>67.7</v>
      </c>
      <c r="F138" s="4">
        <v>-6.7000000000000002E-3</v>
      </c>
      <c r="G138" s="1">
        <v>0</v>
      </c>
      <c r="H138" s="4">
        <v>-0.27300000000000002</v>
      </c>
      <c r="I138" s="1">
        <v>0</v>
      </c>
      <c r="J138" s="4">
        <v>8.5900000000000004E-3</v>
      </c>
      <c r="K138" s="4">
        <v>9.1999999999999998E-3</v>
      </c>
    </row>
    <row r="139" spans="1:11" x14ac:dyDescent="0.15">
      <c r="A139" s="1">
        <v>148</v>
      </c>
      <c r="B139" s="1">
        <v>535.29999999999995</v>
      </c>
      <c r="C139" s="1">
        <v>564.79999999999995</v>
      </c>
      <c r="D139" s="1">
        <v>22.9</v>
      </c>
      <c r="E139" s="1">
        <v>67.7</v>
      </c>
      <c r="F139" s="4">
        <v>-6.7799999999999996E-3</v>
      </c>
      <c r="G139" s="1">
        <v>0</v>
      </c>
      <c r="H139" s="4">
        <v>-0.252</v>
      </c>
      <c r="I139" s="1">
        <v>0</v>
      </c>
      <c r="J139" s="4">
        <v>8.5500000000000003E-3</v>
      </c>
      <c r="K139" s="4">
        <v>9.1400000000000006E-3</v>
      </c>
    </row>
    <row r="140" spans="1:11" x14ac:dyDescent="0.15">
      <c r="A140" s="1">
        <v>149</v>
      </c>
      <c r="B140" s="1">
        <v>533.1</v>
      </c>
      <c r="C140" s="1">
        <v>562.20000000000005</v>
      </c>
      <c r="D140" s="1">
        <v>22.9</v>
      </c>
      <c r="E140" s="1">
        <v>67.7</v>
      </c>
      <c r="F140" s="4">
        <v>-6.6600000000000001E-3</v>
      </c>
      <c r="G140" s="1">
        <v>0</v>
      </c>
      <c r="H140" s="4">
        <v>-0.25800000000000001</v>
      </c>
      <c r="I140" s="1">
        <v>0</v>
      </c>
      <c r="J140" s="4">
        <v>8.5100000000000002E-3</v>
      </c>
      <c r="K140" s="4">
        <v>9.0900000000000009E-3</v>
      </c>
    </row>
    <row r="141" spans="1:11" x14ac:dyDescent="0.15">
      <c r="A141" s="1">
        <v>150</v>
      </c>
      <c r="B141" s="1">
        <v>531</v>
      </c>
      <c r="C141" s="1">
        <v>559.5</v>
      </c>
      <c r="D141" s="1">
        <v>22.9</v>
      </c>
      <c r="E141" s="1">
        <v>67.7</v>
      </c>
      <c r="F141" s="4">
        <v>-6.5900000000000004E-3</v>
      </c>
      <c r="G141" s="1">
        <v>0</v>
      </c>
      <c r="H141" s="4">
        <v>-0.249</v>
      </c>
      <c r="I141" s="1">
        <v>0</v>
      </c>
      <c r="J141" s="4">
        <v>8.4700000000000001E-3</v>
      </c>
      <c r="K141" s="4">
        <v>9.0399999999999994E-3</v>
      </c>
    </row>
    <row r="142" spans="1:11" x14ac:dyDescent="0.15">
      <c r="A142" s="1">
        <v>151</v>
      </c>
      <c r="B142" s="1">
        <v>528.9</v>
      </c>
      <c r="C142" s="1">
        <v>556.9</v>
      </c>
      <c r="D142" s="1">
        <v>22.9</v>
      </c>
      <c r="E142" s="1">
        <v>67.7</v>
      </c>
      <c r="F142" s="4">
        <v>-6.45E-3</v>
      </c>
      <c r="G142" s="1">
        <v>0</v>
      </c>
      <c r="H142" s="4">
        <v>-0.25700000000000001</v>
      </c>
      <c r="I142" s="1">
        <v>0</v>
      </c>
      <c r="J142" s="4">
        <v>8.4200000000000004E-3</v>
      </c>
      <c r="K142" s="4">
        <v>8.9899999999999997E-3</v>
      </c>
    </row>
    <row r="143" spans="1:11" x14ac:dyDescent="0.15">
      <c r="A143" s="1">
        <v>152</v>
      </c>
      <c r="B143" s="1">
        <v>526.9</v>
      </c>
      <c r="C143" s="1">
        <v>554.29999999999995</v>
      </c>
      <c r="D143" s="1">
        <v>22.9</v>
      </c>
      <c r="E143" s="1">
        <v>67.7</v>
      </c>
      <c r="F143" s="4">
        <v>-6.6100000000000004E-3</v>
      </c>
      <c r="G143" s="1">
        <v>0</v>
      </c>
      <c r="H143" s="4">
        <v>-0.26</v>
      </c>
      <c r="I143" s="1">
        <v>0</v>
      </c>
      <c r="J143" s="4">
        <v>8.3800000000000003E-3</v>
      </c>
      <c r="K143" s="4">
        <v>8.9300000000000004E-3</v>
      </c>
    </row>
    <row r="144" spans="1:11" x14ac:dyDescent="0.15">
      <c r="A144" s="1">
        <v>153</v>
      </c>
      <c r="B144" s="1">
        <v>524.79999999999995</v>
      </c>
      <c r="C144" s="1">
        <v>551.79999999999995</v>
      </c>
      <c r="D144" s="1">
        <v>22.9</v>
      </c>
      <c r="E144" s="1">
        <v>67.7</v>
      </c>
      <c r="F144" s="4">
        <v>-6.4900000000000001E-3</v>
      </c>
      <c r="G144" s="1">
        <v>0</v>
      </c>
      <c r="H144" s="4">
        <v>-0.24099999999999999</v>
      </c>
      <c r="I144" s="1">
        <v>0</v>
      </c>
      <c r="J144" s="4">
        <v>8.3400000000000002E-3</v>
      </c>
      <c r="K144" s="4">
        <v>8.8800000000000007E-3</v>
      </c>
    </row>
    <row r="145" spans="1:11" x14ac:dyDescent="0.15">
      <c r="A145" s="1">
        <v>154</v>
      </c>
      <c r="B145" s="1">
        <v>522.9</v>
      </c>
      <c r="C145" s="1">
        <v>549.4</v>
      </c>
      <c r="D145" s="1">
        <v>22.9</v>
      </c>
      <c r="E145" s="1">
        <v>67.7</v>
      </c>
      <c r="F145" s="4">
        <v>-6.3600000000000002E-3</v>
      </c>
      <c r="G145" s="1">
        <v>0</v>
      </c>
      <c r="H145" s="4">
        <v>-0.26</v>
      </c>
      <c r="I145" s="1">
        <v>0</v>
      </c>
      <c r="J145" s="4">
        <v>8.3000000000000001E-3</v>
      </c>
      <c r="K145" s="4">
        <v>8.8299999999999993E-3</v>
      </c>
    </row>
    <row r="146" spans="1:11" x14ac:dyDescent="0.15">
      <c r="A146" s="1">
        <v>155</v>
      </c>
      <c r="B146" s="1">
        <v>520.9</v>
      </c>
      <c r="C146" s="1">
        <v>547</v>
      </c>
      <c r="D146" s="1">
        <v>23</v>
      </c>
      <c r="E146" s="1">
        <v>67.7</v>
      </c>
      <c r="F146" s="4">
        <v>-6.3600000000000002E-3</v>
      </c>
      <c r="G146" s="1">
        <v>0</v>
      </c>
      <c r="H146" s="4">
        <v>-0.223</v>
      </c>
      <c r="I146" s="1">
        <v>0</v>
      </c>
      <c r="J146" s="4">
        <v>8.26E-3</v>
      </c>
      <c r="K146" s="4">
        <v>8.7899999999999992E-3</v>
      </c>
    </row>
    <row r="147" spans="1:11" x14ac:dyDescent="0.15">
      <c r="A147" s="1">
        <v>156</v>
      </c>
      <c r="B147" s="1">
        <v>519</v>
      </c>
      <c r="C147" s="1">
        <v>544.6</v>
      </c>
      <c r="D147" s="1">
        <v>23</v>
      </c>
      <c r="E147" s="1">
        <v>67.7</v>
      </c>
      <c r="F147" s="4">
        <v>-6.2399999999999999E-3</v>
      </c>
      <c r="G147" s="1">
        <v>0</v>
      </c>
      <c r="H147" s="4">
        <v>-0.22700000000000001</v>
      </c>
      <c r="I147" s="1">
        <v>0</v>
      </c>
      <c r="J147" s="4">
        <v>8.2299999999999995E-3</v>
      </c>
      <c r="K147" s="4">
        <v>8.7399999999999995E-3</v>
      </c>
    </row>
    <row r="148" spans="1:11" x14ac:dyDescent="0.15">
      <c r="A148" s="1">
        <v>157</v>
      </c>
      <c r="B148" s="1">
        <v>517.1</v>
      </c>
      <c r="C148" s="1">
        <v>542.20000000000005</v>
      </c>
      <c r="D148" s="1">
        <v>22.9</v>
      </c>
      <c r="E148" s="1">
        <v>67.7</v>
      </c>
      <c r="F148" s="4">
        <v>-6.1900000000000002E-3</v>
      </c>
      <c r="G148" s="1">
        <v>0</v>
      </c>
      <c r="H148" s="4">
        <v>-0.22700000000000001</v>
      </c>
      <c r="I148" s="1">
        <v>0</v>
      </c>
      <c r="J148" s="4">
        <v>8.1899999999999994E-3</v>
      </c>
      <c r="K148" s="4">
        <v>8.6899999999999998E-3</v>
      </c>
    </row>
    <row r="149" spans="1:11" x14ac:dyDescent="0.15">
      <c r="A149" s="1">
        <v>158</v>
      </c>
      <c r="B149" s="1">
        <v>515.29999999999995</v>
      </c>
      <c r="C149" s="1">
        <v>539.9</v>
      </c>
      <c r="D149" s="1">
        <v>22.9</v>
      </c>
      <c r="E149" s="1">
        <v>67.7</v>
      </c>
      <c r="F149" s="4">
        <v>-6.13E-3</v>
      </c>
      <c r="G149" s="1">
        <v>0</v>
      </c>
      <c r="H149" s="4">
        <v>-0.223</v>
      </c>
      <c r="I149" s="1">
        <v>0</v>
      </c>
      <c r="J149" s="4">
        <v>8.1499999999999993E-3</v>
      </c>
      <c r="K149" s="4">
        <v>8.6400000000000001E-3</v>
      </c>
    </row>
    <row r="150" spans="1:11" x14ac:dyDescent="0.15">
      <c r="A150" s="1">
        <v>159</v>
      </c>
      <c r="B150" s="1">
        <v>513.4</v>
      </c>
      <c r="C150" s="1">
        <v>537.70000000000005</v>
      </c>
      <c r="D150" s="1">
        <v>22.9</v>
      </c>
      <c r="E150" s="1">
        <v>67.599999999999994</v>
      </c>
      <c r="F150" s="4">
        <v>-6.1700000000000001E-3</v>
      </c>
      <c r="G150" s="1">
        <v>0</v>
      </c>
      <c r="H150" s="4">
        <v>-0.224</v>
      </c>
      <c r="I150" s="1">
        <v>0</v>
      </c>
      <c r="J150" s="4">
        <v>8.1099999999999992E-3</v>
      </c>
      <c r="K150" s="4">
        <v>8.6E-3</v>
      </c>
    </row>
    <row r="151" spans="1:11" x14ac:dyDescent="0.15">
      <c r="A151" s="1">
        <v>160</v>
      </c>
      <c r="B151" s="1">
        <v>511.5</v>
      </c>
      <c r="C151" s="1">
        <v>535.29999999999995</v>
      </c>
      <c r="D151" s="1">
        <v>22.9</v>
      </c>
      <c r="E151" s="1">
        <v>67.599999999999994</v>
      </c>
      <c r="F151" s="4">
        <v>-6.0000000000000001E-3</v>
      </c>
      <c r="G151" s="1">
        <v>0</v>
      </c>
      <c r="H151" s="4">
        <v>-0.21199999999999999</v>
      </c>
      <c r="I151" s="1">
        <v>0</v>
      </c>
      <c r="J151" s="4">
        <v>8.0800000000000004E-3</v>
      </c>
      <c r="K151" s="4">
        <v>8.5500000000000003E-3</v>
      </c>
    </row>
    <row r="152" spans="1:11" x14ac:dyDescent="0.15">
      <c r="A152" s="1">
        <v>161</v>
      </c>
      <c r="B152" s="1">
        <v>509.7</v>
      </c>
      <c r="C152" s="1">
        <v>533</v>
      </c>
      <c r="D152" s="1">
        <v>22.9</v>
      </c>
      <c r="E152" s="1">
        <v>67.599999999999994</v>
      </c>
      <c r="F152" s="4">
        <v>-5.9800000000000001E-3</v>
      </c>
      <c r="G152" s="1">
        <v>0</v>
      </c>
      <c r="H152" s="4">
        <v>-0.215</v>
      </c>
      <c r="I152" s="1">
        <v>0</v>
      </c>
      <c r="J152" s="4">
        <v>8.0400000000000003E-3</v>
      </c>
      <c r="K152" s="4">
        <v>8.5100000000000002E-3</v>
      </c>
    </row>
    <row r="153" spans="1:11" x14ac:dyDescent="0.15">
      <c r="A153" s="1">
        <v>162</v>
      </c>
      <c r="B153" s="1">
        <v>507.9</v>
      </c>
      <c r="C153" s="1">
        <v>530.79999999999995</v>
      </c>
      <c r="D153" s="1">
        <v>22.9</v>
      </c>
      <c r="E153" s="1">
        <v>67.599999999999994</v>
      </c>
      <c r="F153" s="4">
        <v>-5.9199999999999999E-3</v>
      </c>
      <c r="G153" s="1">
        <v>0</v>
      </c>
      <c r="H153" s="4">
        <v>-0.22600000000000001</v>
      </c>
      <c r="I153" s="1">
        <v>0</v>
      </c>
      <c r="J153" s="4">
        <v>8.0000000000000002E-3</v>
      </c>
      <c r="K153" s="4">
        <v>8.4600000000000005E-3</v>
      </c>
    </row>
    <row r="154" spans="1:11" x14ac:dyDescent="0.15">
      <c r="A154" s="1">
        <v>163</v>
      </c>
      <c r="B154" s="1">
        <v>506.1</v>
      </c>
      <c r="C154" s="1">
        <v>528.6</v>
      </c>
      <c r="D154" s="1">
        <v>22.9</v>
      </c>
      <c r="E154" s="1">
        <v>67.599999999999994</v>
      </c>
      <c r="F154" s="4">
        <v>-5.9199999999999999E-3</v>
      </c>
      <c r="G154" s="1">
        <v>0</v>
      </c>
      <c r="H154" s="4">
        <v>-0.222</v>
      </c>
      <c r="I154" s="1">
        <v>0</v>
      </c>
      <c r="J154" s="4">
        <v>7.9699999999999997E-3</v>
      </c>
      <c r="K154" s="4">
        <v>8.4200000000000004E-3</v>
      </c>
    </row>
    <row r="155" spans="1:11" x14ac:dyDescent="0.15">
      <c r="A155" s="1">
        <v>164</v>
      </c>
      <c r="B155" s="1">
        <v>504.4</v>
      </c>
      <c r="C155" s="1">
        <v>526.4</v>
      </c>
      <c r="D155" s="1">
        <v>22.9</v>
      </c>
      <c r="E155" s="1">
        <v>67.599999999999994</v>
      </c>
      <c r="F155" s="4">
        <v>-5.8100000000000001E-3</v>
      </c>
      <c r="G155" s="1">
        <v>0</v>
      </c>
      <c r="H155" s="4">
        <v>-0.218</v>
      </c>
      <c r="I155" s="1">
        <v>0</v>
      </c>
      <c r="J155" s="4">
        <v>7.9299999999999995E-3</v>
      </c>
      <c r="K155" s="4">
        <v>8.3700000000000007E-3</v>
      </c>
    </row>
    <row r="156" spans="1:11" x14ac:dyDescent="0.15">
      <c r="A156" s="1">
        <v>165</v>
      </c>
      <c r="B156" s="1">
        <v>502.6</v>
      </c>
      <c r="C156" s="1">
        <v>524.20000000000005</v>
      </c>
      <c r="D156" s="1">
        <v>22.9</v>
      </c>
      <c r="E156" s="1">
        <v>67.599999999999994</v>
      </c>
      <c r="F156" s="4">
        <v>-5.8999999999999999E-3</v>
      </c>
      <c r="G156" s="1">
        <v>0</v>
      </c>
      <c r="H156" s="4">
        <v>-0.215</v>
      </c>
      <c r="I156" s="1">
        <v>0</v>
      </c>
      <c r="J156" s="4">
        <v>7.9000000000000008E-3</v>
      </c>
      <c r="K156" s="4">
        <v>8.3300000000000006E-3</v>
      </c>
    </row>
    <row r="157" spans="1:11" x14ac:dyDescent="0.15">
      <c r="A157" s="1">
        <v>166</v>
      </c>
      <c r="B157" s="1">
        <v>500.9</v>
      </c>
      <c r="C157" s="1">
        <v>522</v>
      </c>
      <c r="D157" s="1">
        <v>22.9</v>
      </c>
      <c r="E157" s="1">
        <v>67.5</v>
      </c>
      <c r="F157" s="4">
        <v>-5.8300000000000001E-3</v>
      </c>
      <c r="G157" s="1">
        <v>0</v>
      </c>
      <c r="H157" s="4">
        <v>-0.222</v>
      </c>
      <c r="I157" s="1">
        <v>0</v>
      </c>
      <c r="J157" s="4">
        <v>7.8700000000000003E-3</v>
      </c>
      <c r="K157" s="4">
        <v>8.2900000000000005E-3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E11" sqref="E11"/>
    </sheetView>
  </sheetViews>
  <sheetFormatPr baseColWidth="10" defaultColWidth="8.83203125" defaultRowHeight="13" x14ac:dyDescent="0.15"/>
  <sheetData>
    <row r="1" spans="1:2" ht="65" x14ac:dyDescent="0.15">
      <c r="A1" s="9" t="s">
        <v>32</v>
      </c>
      <c r="B1" s="9" t="s">
        <v>33</v>
      </c>
    </row>
    <row r="2" spans="1:2" x14ac:dyDescent="0.15">
      <c r="A2">
        <v>1000</v>
      </c>
      <c r="B2">
        <v>1E-3</v>
      </c>
    </row>
    <row r="3" spans="1:2" x14ac:dyDescent="0.15">
      <c r="A3">
        <v>1100</v>
      </c>
      <c r="B3">
        <v>6.0000000000000001E-3</v>
      </c>
    </row>
    <row r="4" spans="1:2" x14ac:dyDescent="0.15">
      <c r="A4">
        <v>1200</v>
      </c>
      <c r="B4">
        <v>0.03</v>
      </c>
    </row>
    <row r="5" spans="1:2" x14ac:dyDescent="0.15">
      <c r="A5">
        <v>1400</v>
      </c>
      <c r="B5">
        <v>0.5</v>
      </c>
    </row>
    <row r="6" spans="1:2" x14ac:dyDescent="0.15">
      <c r="A6">
        <v>1600</v>
      </c>
      <c r="B6">
        <v>7</v>
      </c>
    </row>
    <row r="7" spans="1:2" x14ac:dyDescent="0.15">
      <c r="A7">
        <v>1800</v>
      </c>
      <c r="B7">
        <v>50</v>
      </c>
    </row>
    <row r="8" spans="1:2" x14ac:dyDescent="0.15">
      <c r="A8">
        <v>2000</v>
      </c>
      <c r="B8">
        <v>200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B1"/>
    </sheetView>
  </sheetViews>
  <sheetFormatPr baseColWidth="10" defaultColWidth="8.83203125" defaultRowHeight="13" x14ac:dyDescent="0.15"/>
  <sheetData>
    <row r="1" spans="1:2" ht="65" x14ac:dyDescent="0.15">
      <c r="A1" s="9" t="s">
        <v>34</v>
      </c>
      <c r="B1" s="9" t="s">
        <v>35</v>
      </c>
    </row>
    <row r="2" spans="1:2" x14ac:dyDescent="0.15">
      <c r="A2">
        <v>1000</v>
      </c>
      <c r="B2">
        <v>4.0000000000000003E-5</v>
      </c>
    </row>
    <row r="3" spans="1:2" x14ac:dyDescent="0.15">
      <c r="A3">
        <v>1100</v>
      </c>
      <c r="B3">
        <v>2.9999999999999997E-4</v>
      </c>
    </row>
    <row r="4" spans="1:2" x14ac:dyDescent="0.15">
      <c r="A4">
        <v>1200</v>
      </c>
      <c r="B4">
        <v>2E-3</v>
      </c>
    </row>
    <row r="5" spans="1:2" x14ac:dyDescent="0.15">
      <c r="A5">
        <v>1400</v>
      </c>
      <c r="B5">
        <v>0.04</v>
      </c>
    </row>
    <row r="6" spans="1:2" x14ac:dyDescent="0.15">
      <c r="A6">
        <v>1600</v>
      </c>
      <c r="B6">
        <v>0.8</v>
      </c>
    </row>
    <row r="7" spans="1:2" x14ac:dyDescent="0.15">
      <c r="A7">
        <v>1800</v>
      </c>
      <c r="B7">
        <v>7</v>
      </c>
    </row>
    <row r="8" spans="1:2" x14ac:dyDescent="0.15">
      <c r="A8">
        <v>2000</v>
      </c>
      <c r="B8">
        <v>55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2" workbookViewId="0">
      <selection activeCell="B1" sqref="B1"/>
    </sheetView>
  </sheetViews>
  <sheetFormatPr baseColWidth="10" defaultColWidth="8.83203125" defaultRowHeight="13" x14ac:dyDescent="0.15"/>
  <sheetData>
    <row r="1" spans="1:2" ht="65" x14ac:dyDescent="0.15">
      <c r="A1" s="9" t="s">
        <v>36</v>
      </c>
      <c r="B1" s="9" t="s">
        <v>37</v>
      </c>
    </row>
    <row r="2" spans="1:2" x14ac:dyDescent="0.15">
      <c r="A2">
        <v>1000</v>
      </c>
      <c r="B2" s="10">
        <v>4.0000000000000002E-9</v>
      </c>
    </row>
    <row r="3" spans="1:2" x14ac:dyDescent="0.15">
      <c r="A3">
        <v>1100</v>
      </c>
      <c r="B3" s="10">
        <v>2.9999999999999997E-8</v>
      </c>
    </row>
    <row r="4" spans="1:2" x14ac:dyDescent="0.15">
      <c r="A4">
        <v>1200</v>
      </c>
      <c r="B4" s="10">
        <v>3.9999999999999998E-7</v>
      </c>
    </row>
    <row r="5" spans="1:2" x14ac:dyDescent="0.15">
      <c r="A5">
        <v>1400</v>
      </c>
      <c r="B5">
        <v>5.0000000000000002E-5</v>
      </c>
    </row>
    <row r="6" spans="1:2" x14ac:dyDescent="0.15">
      <c r="A6">
        <v>1600</v>
      </c>
      <c r="B6">
        <v>1E-3</v>
      </c>
    </row>
    <row r="7" spans="1:2" x14ac:dyDescent="0.15">
      <c r="A7">
        <v>1800</v>
      </c>
      <c r="B7">
        <v>0.03</v>
      </c>
    </row>
    <row r="8" spans="1:2" x14ac:dyDescent="0.15">
      <c r="A8">
        <v>2000</v>
      </c>
      <c r="B8">
        <v>0.4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2" workbookViewId="0">
      <selection activeCell="B1" sqref="B1"/>
    </sheetView>
  </sheetViews>
  <sheetFormatPr baseColWidth="10" defaultColWidth="8.83203125" defaultRowHeight="13" x14ac:dyDescent="0.15"/>
  <cols>
    <col min="2" max="2" width="8.83203125" style="9"/>
  </cols>
  <sheetData>
    <row r="1" spans="1:2" ht="65" x14ac:dyDescent="0.15">
      <c r="A1" s="9" t="s">
        <v>38</v>
      </c>
      <c r="B1" s="9" t="s">
        <v>39</v>
      </c>
    </row>
    <row r="2" spans="1:2" x14ac:dyDescent="0.15">
      <c r="A2">
        <v>1750</v>
      </c>
      <c r="B2" s="9">
        <v>1E-3</v>
      </c>
    </row>
    <row r="3" spans="1:2" x14ac:dyDescent="0.15">
      <c r="A3">
        <v>1800</v>
      </c>
      <c r="B3" s="9">
        <v>3.0000000000000001E-3</v>
      </c>
    </row>
    <row r="4" spans="1:2" x14ac:dyDescent="0.15">
      <c r="A4">
        <v>1900</v>
      </c>
      <c r="B4" s="9">
        <v>0.01</v>
      </c>
    </row>
    <row r="5" spans="1:2" x14ac:dyDescent="0.15">
      <c r="A5">
        <v>2000</v>
      </c>
      <c r="B5" s="9">
        <v>0.04</v>
      </c>
    </row>
    <row r="6" spans="1:2" x14ac:dyDescent="0.15">
      <c r="A6">
        <v>2100</v>
      </c>
      <c r="B6" s="9">
        <v>0.1</v>
      </c>
    </row>
    <row r="7" spans="1:2" x14ac:dyDescent="0.15">
      <c r="A7">
        <v>2200</v>
      </c>
      <c r="B7" s="9">
        <v>0.3</v>
      </c>
    </row>
    <row r="8" spans="1:2" x14ac:dyDescent="0.15">
      <c r="A8">
        <v>2300</v>
      </c>
      <c r="B8" s="9">
        <v>0.6</v>
      </c>
    </row>
    <row r="9" spans="1:2" x14ac:dyDescent="0.15">
      <c r="A9">
        <v>2400</v>
      </c>
      <c r="B9" s="9">
        <v>1.5</v>
      </c>
    </row>
    <row r="10" spans="1:2" x14ac:dyDescent="0.15">
      <c r="A10">
        <v>2500</v>
      </c>
      <c r="B10" s="9">
        <v>4</v>
      </c>
    </row>
    <row r="11" spans="1:2" x14ac:dyDescent="0.15">
      <c r="A11">
        <v>2600</v>
      </c>
      <c r="B11" s="9">
        <v>7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2" workbookViewId="0">
      <selection activeCell="B1" sqref="B1"/>
    </sheetView>
  </sheetViews>
  <sheetFormatPr baseColWidth="10" defaultColWidth="8.83203125" defaultRowHeight="13" x14ac:dyDescent="0.15"/>
  <sheetData>
    <row r="1" spans="1:2" ht="65" x14ac:dyDescent="0.15">
      <c r="A1" s="9" t="s">
        <v>40</v>
      </c>
      <c r="B1" s="9" t="s">
        <v>41</v>
      </c>
    </row>
    <row r="2" spans="1:2" x14ac:dyDescent="0.15">
      <c r="A2">
        <v>2427</v>
      </c>
      <c r="B2">
        <v>1.63</v>
      </c>
    </row>
    <row r="3" spans="1:2" x14ac:dyDescent="0.15">
      <c r="A3">
        <v>2527</v>
      </c>
      <c r="B3">
        <v>3.54</v>
      </c>
    </row>
    <row r="4" spans="1:2" x14ac:dyDescent="0.15">
      <c r="A4">
        <v>2727</v>
      </c>
      <c r="B4">
        <v>14.51</v>
      </c>
    </row>
    <row r="5" spans="1:2" x14ac:dyDescent="0.15">
      <c r="A5">
        <v>2927</v>
      </c>
      <c r="B5">
        <v>47.84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2" workbookViewId="0">
      <selection activeCell="I16" sqref="I16"/>
    </sheetView>
  </sheetViews>
  <sheetFormatPr baseColWidth="10" defaultColWidth="8.83203125" defaultRowHeight="13" x14ac:dyDescent="0.15"/>
  <cols>
    <col min="1" max="1" width="4.5" style="11" customWidth="1"/>
    <col min="2" max="2" width="4.83203125" style="12" customWidth="1"/>
    <col min="3" max="3" width="7.1640625" style="12" customWidth="1"/>
    <col min="4" max="4" width="8.83203125" style="13"/>
    <col min="5" max="5" width="7.6640625" style="13" customWidth="1"/>
  </cols>
  <sheetData>
    <row r="1" spans="1:5" ht="44" x14ac:dyDescent="0.15">
      <c r="A1" s="14" t="s">
        <v>42</v>
      </c>
      <c r="B1" s="15" t="s">
        <v>43</v>
      </c>
      <c r="C1" s="15" t="s">
        <v>44</v>
      </c>
      <c r="D1" s="3" t="s">
        <v>45</v>
      </c>
      <c r="E1" s="3" t="s">
        <v>46</v>
      </c>
    </row>
    <row r="2" spans="1:5" x14ac:dyDescent="0.15">
      <c r="A2" s="11">
        <v>2.99</v>
      </c>
      <c r="B2" s="12">
        <v>55</v>
      </c>
      <c r="C2" s="12">
        <f>A2*B2</f>
        <v>164.45000000000002</v>
      </c>
      <c r="D2" s="16">
        <v>1095</v>
      </c>
      <c r="E2" s="16">
        <v>1360</v>
      </c>
    </row>
    <row r="3" spans="1:5" x14ac:dyDescent="0.15">
      <c r="A3" s="11">
        <v>3.48</v>
      </c>
      <c r="B3" s="12">
        <v>60</v>
      </c>
      <c r="C3" s="12">
        <f t="shared" ref="C3:C14" si="0">A3*B3</f>
        <v>208.8</v>
      </c>
      <c r="D3" s="16">
        <v>1174</v>
      </c>
      <c r="E3" s="16">
        <v>1445</v>
      </c>
    </row>
    <row r="4" spans="1:5" x14ac:dyDescent="0.15">
      <c r="A4" s="11">
        <v>3.97</v>
      </c>
      <c r="B4" s="12">
        <v>65</v>
      </c>
      <c r="C4" s="12">
        <f t="shared" si="0"/>
        <v>258.05</v>
      </c>
      <c r="D4" s="16">
        <v>1257</v>
      </c>
      <c r="E4" s="16">
        <v>1523</v>
      </c>
    </row>
    <row r="5" spans="1:5" x14ac:dyDescent="0.15">
      <c r="A5" s="11">
        <v>4.5199999999999996</v>
      </c>
      <c r="B5" s="12">
        <v>70</v>
      </c>
      <c r="C5" s="12">
        <f t="shared" si="0"/>
        <v>316.39999999999998</v>
      </c>
      <c r="D5" s="16">
        <v>1339</v>
      </c>
      <c r="E5" s="16">
        <v>1588</v>
      </c>
    </row>
    <row r="6" spans="1:5" x14ac:dyDescent="0.15">
      <c r="A6" s="11">
        <v>5.65</v>
      </c>
      <c r="B6" s="12">
        <v>80</v>
      </c>
      <c r="C6" s="12">
        <f t="shared" si="0"/>
        <v>452</v>
      </c>
      <c r="D6" s="16">
        <v>1477</v>
      </c>
      <c r="E6" s="16">
        <v>1719</v>
      </c>
    </row>
    <row r="7" spans="1:5" x14ac:dyDescent="0.15">
      <c r="A7" s="11">
        <v>6.92</v>
      </c>
      <c r="B7" s="12">
        <v>90</v>
      </c>
      <c r="C7" s="12">
        <f t="shared" si="0"/>
        <v>622.79999999999995</v>
      </c>
      <c r="D7" s="16">
        <v>1620</v>
      </c>
      <c r="E7" s="16">
        <v>1850</v>
      </c>
    </row>
    <row r="8" spans="1:5" x14ac:dyDescent="0.15">
      <c r="A8" s="11">
        <v>8.1999999999999993</v>
      </c>
      <c r="B8" s="12">
        <v>100</v>
      </c>
      <c r="C8" s="12">
        <f t="shared" si="0"/>
        <v>819.99999999999989</v>
      </c>
      <c r="D8" s="16">
        <v>1780</v>
      </c>
      <c r="E8" s="16">
        <v>1968</v>
      </c>
    </row>
    <row r="9" spans="1:5" x14ac:dyDescent="0.15">
      <c r="A9" s="11">
        <v>9.8000000000000007</v>
      </c>
      <c r="B9" s="12">
        <v>110</v>
      </c>
      <c r="C9" s="12">
        <f t="shared" si="0"/>
        <v>1078</v>
      </c>
      <c r="D9" s="16">
        <v>1950</v>
      </c>
      <c r="E9" s="16">
        <v>2090</v>
      </c>
    </row>
    <row r="10" spans="1:5" x14ac:dyDescent="0.15">
      <c r="A10" s="11">
        <v>11.4</v>
      </c>
      <c r="B10" s="12">
        <v>120</v>
      </c>
      <c r="C10" s="12">
        <f t="shared" si="0"/>
        <v>1368</v>
      </c>
      <c r="D10" s="16">
        <v>2140</v>
      </c>
      <c r="E10" s="16">
        <v>2208</v>
      </c>
    </row>
    <row r="11" spans="1:5" x14ac:dyDescent="0.15">
      <c r="A11" s="11">
        <v>13.1</v>
      </c>
      <c r="B11" s="12">
        <v>130</v>
      </c>
      <c r="C11" s="12">
        <f t="shared" si="0"/>
        <v>1703</v>
      </c>
      <c r="D11" s="16">
        <v>2342</v>
      </c>
      <c r="E11" s="16">
        <v>2323</v>
      </c>
    </row>
    <row r="12" spans="1:5" x14ac:dyDescent="0.15">
      <c r="A12" s="11">
        <v>14.9</v>
      </c>
      <c r="B12" s="12">
        <v>140</v>
      </c>
      <c r="C12" s="12">
        <f t="shared" si="0"/>
        <v>2086</v>
      </c>
      <c r="D12" s="16">
        <v>2455</v>
      </c>
      <c r="E12" s="16">
        <v>2432</v>
      </c>
    </row>
    <row r="13" spans="1:5" x14ac:dyDescent="0.15">
      <c r="A13" s="11">
        <v>16.8</v>
      </c>
      <c r="B13" s="12">
        <v>150</v>
      </c>
      <c r="C13" s="12">
        <f t="shared" si="0"/>
        <v>2520</v>
      </c>
      <c r="D13" s="16">
        <v>2566</v>
      </c>
      <c r="E13" s="16">
        <v>2538</v>
      </c>
    </row>
    <row r="14" spans="1:5" x14ac:dyDescent="0.15">
      <c r="A14" s="11">
        <v>18</v>
      </c>
      <c r="B14" s="12">
        <v>156</v>
      </c>
      <c r="C14" s="12">
        <f t="shared" si="0"/>
        <v>2808</v>
      </c>
      <c r="D14" s="16">
        <v>2594</v>
      </c>
      <c r="E14" s="16"/>
    </row>
    <row r="15" spans="1:5" x14ac:dyDescent="0.15">
      <c r="D15" s="16"/>
      <c r="E15" s="16"/>
    </row>
    <row r="16" spans="1:5" x14ac:dyDescent="0.15">
      <c r="D16" s="16"/>
      <c r="E16" s="16"/>
    </row>
    <row r="17" spans="4:5" x14ac:dyDescent="0.15">
      <c r="D17" s="16"/>
      <c r="E17" s="16"/>
    </row>
    <row r="18" spans="4:5" x14ac:dyDescent="0.15">
      <c r="D18" s="16"/>
      <c r="E18" s="16"/>
    </row>
    <row r="19" spans="4:5" x14ac:dyDescent="0.15">
      <c r="D19" s="16"/>
      <c r="E19" s="16"/>
    </row>
    <row r="20" spans="4:5" x14ac:dyDescent="0.15">
      <c r="D20" s="16"/>
      <c r="E20" s="16"/>
    </row>
    <row r="21" spans="4:5" x14ac:dyDescent="0.15">
      <c r="D21" s="16"/>
      <c r="E21" s="16"/>
    </row>
    <row r="22" spans="4:5" x14ac:dyDescent="0.15">
      <c r="D22" s="16"/>
      <c r="E22" s="16"/>
    </row>
    <row r="23" spans="4:5" x14ac:dyDescent="0.15">
      <c r="D23" s="16"/>
      <c r="E23" s="16"/>
    </row>
    <row r="24" spans="4:5" x14ac:dyDescent="0.15">
      <c r="D24" s="16"/>
      <c r="E24" s="16"/>
    </row>
    <row r="25" spans="4:5" x14ac:dyDescent="0.15">
      <c r="D25" s="16"/>
      <c r="E25" s="16"/>
    </row>
    <row r="26" spans="4:5" x14ac:dyDescent="0.15">
      <c r="D26" s="16"/>
      <c r="E26" s="16"/>
    </row>
    <row r="27" spans="4:5" x14ac:dyDescent="0.15">
      <c r="D27" s="16"/>
      <c r="E27" s="16"/>
    </row>
    <row r="28" spans="4:5" x14ac:dyDescent="0.15">
      <c r="D28" s="16"/>
      <c r="E28" s="16"/>
    </row>
    <row r="29" spans="4:5" x14ac:dyDescent="0.15">
      <c r="D29" s="16"/>
      <c r="E29" s="16"/>
    </row>
    <row r="30" spans="4:5" x14ac:dyDescent="0.15">
      <c r="D30" s="16"/>
      <c r="E30" s="16"/>
    </row>
    <row r="31" spans="4:5" x14ac:dyDescent="0.15">
      <c r="D31" s="16"/>
      <c r="E31" s="16"/>
    </row>
    <row r="32" spans="4:5" x14ac:dyDescent="0.15">
      <c r="D32" s="16"/>
      <c r="E32" s="16"/>
    </row>
    <row r="33" spans="4:5" x14ac:dyDescent="0.15">
      <c r="D33" s="16"/>
      <c r="E33" s="16"/>
    </row>
    <row r="34" spans="4:5" x14ac:dyDescent="0.15">
      <c r="D34" s="16"/>
      <c r="E34" s="16"/>
    </row>
    <row r="35" spans="4:5" x14ac:dyDescent="0.15">
      <c r="D35" s="16"/>
      <c r="E35" s="16"/>
    </row>
    <row r="36" spans="4:5" x14ac:dyDescent="0.15">
      <c r="D36" s="16"/>
      <c r="E36" s="16"/>
    </row>
    <row r="37" spans="4:5" x14ac:dyDescent="0.15">
      <c r="D37" s="16"/>
      <c r="E37" s="16"/>
    </row>
    <row r="38" spans="4:5" x14ac:dyDescent="0.15">
      <c r="D38" s="16"/>
      <c r="E38" s="1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5"/>
  <sheetViews>
    <sheetView topLeftCell="A7" workbookViewId="0">
      <selection activeCell="B611" sqref="B611"/>
    </sheetView>
  </sheetViews>
  <sheetFormatPr baseColWidth="10" defaultColWidth="6" defaultRowHeight="11" x14ac:dyDescent="0.15"/>
  <cols>
    <col min="1" max="16384" width="6" style="1"/>
  </cols>
  <sheetData>
    <row r="1" spans="1:11" x14ac:dyDescent="0.15">
      <c r="A1" s="1" t="s">
        <v>47</v>
      </c>
      <c r="C1" s="1" t="s">
        <v>48</v>
      </c>
      <c r="E1" s="1">
        <v>10.28</v>
      </c>
    </row>
    <row r="3" spans="1:1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15">
      <c r="A4" s="1">
        <v>173</v>
      </c>
      <c r="B4" s="1">
        <v>19</v>
      </c>
      <c r="C4" s="1">
        <v>100231577600</v>
      </c>
      <c r="D4" s="1">
        <v>23.6</v>
      </c>
      <c r="E4" s="1">
        <v>17.7</v>
      </c>
      <c r="F4" s="4">
        <v>1.58E-3</v>
      </c>
      <c r="G4" s="1">
        <v>0</v>
      </c>
      <c r="H4" s="4">
        <v>-7.4499999999999997E-2</v>
      </c>
      <c r="I4" s="1">
        <v>0</v>
      </c>
      <c r="J4" s="4">
        <v>-4.6499999999999999E-5</v>
      </c>
      <c r="K4" s="4">
        <v>9.06E-2</v>
      </c>
    </row>
    <row r="5" spans="1:11" x14ac:dyDescent="0.15">
      <c r="A5" s="1">
        <v>174</v>
      </c>
      <c r="B5" s="1">
        <v>19</v>
      </c>
      <c r="C5" s="1">
        <v>100222312448</v>
      </c>
      <c r="D5" s="1">
        <v>23.6</v>
      </c>
      <c r="E5" s="1">
        <v>17.7</v>
      </c>
      <c r="F5" s="4">
        <v>1.4499999999999999E-3</v>
      </c>
      <c r="G5" s="1">
        <v>0</v>
      </c>
      <c r="H5" s="4">
        <v>-6.8000000000000005E-2</v>
      </c>
      <c r="I5" s="1">
        <v>0</v>
      </c>
      <c r="J5" s="4">
        <v>-4.6799999999999999E-5</v>
      </c>
      <c r="K5" s="4">
        <v>9.06E-2</v>
      </c>
    </row>
    <row r="6" spans="1:11" x14ac:dyDescent="0.15">
      <c r="A6" s="1">
        <v>175</v>
      </c>
      <c r="B6" s="1">
        <v>19</v>
      </c>
      <c r="C6" s="1">
        <v>100268482560</v>
      </c>
      <c r="D6" s="1">
        <v>23.6</v>
      </c>
      <c r="E6" s="1">
        <v>17.7</v>
      </c>
      <c r="F6" s="4">
        <v>1.5200000000000001E-3</v>
      </c>
      <c r="G6" s="1">
        <v>0</v>
      </c>
      <c r="H6" s="4">
        <v>-6.9699999999999998E-2</v>
      </c>
      <c r="I6" s="1">
        <v>0</v>
      </c>
      <c r="J6" s="4">
        <v>-4.6699999999999997E-5</v>
      </c>
      <c r="K6" s="4">
        <v>9.06E-2</v>
      </c>
    </row>
    <row r="7" spans="1:11" x14ac:dyDescent="0.15">
      <c r="A7" s="1">
        <v>176</v>
      </c>
      <c r="B7" s="1">
        <v>19</v>
      </c>
      <c r="C7" s="1">
        <v>100286676992</v>
      </c>
      <c r="D7" s="1">
        <v>23.6</v>
      </c>
      <c r="E7" s="1">
        <v>17.7</v>
      </c>
      <c r="F7" s="4">
        <v>1.5E-3</v>
      </c>
      <c r="G7" s="1">
        <v>0</v>
      </c>
      <c r="H7" s="4">
        <v>-6.93E-2</v>
      </c>
      <c r="I7" s="1">
        <v>0</v>
      </c>
      <c r="J7" s="4">
        <v>-4.6199999999999998E-5</v>
      </c>
      <c r="K7" s="4">
        <v>9.06E-2</v>
      </c>
    </row>
    <row r="8" spans="1:11" x14ac:dyDescent="0.15">
      <c r="A8" s="1">
        <v>177</v>
      </c>
      <c r="B8" s="1">
        <v>19</v>
      </c>
      <c r="C8" s="1">
        <v>100256292864</v>
      </c>
      <c r="D8" s="1">
        <v>23.5</v>
      </c>
      <c r="E8" s="1">
        <v>17.7</v>
      </c>
      <c r="F8" s="4">
        <v>1.58E-3</v>
      </c>
      <c r="G8" s="1">
        <v>0</v>
      </c>
      <c r="H8" s="4">
        <v>-7.5800000000000006E-2</v>
      </c>
      <c r="I8" s="1">
        <v>0</v>
      </c>
      <c r="J8" s="4">
        <v>-4.6100000000000002E-5</v>
      </c>
      <c r="K8" s="4">
        <v>9.06E-2</v>
      </c>
    </row>
    <row r="9" spans="1:11" x14ac:dyDescent="0.15">
      <c r="A9" s="1">
        <v>178</v>
      </c>
      <c r="B9" s="1">
        <v>19</v>
      </c>
      <c r="C9" s="1">
        <v>100201373696</v>
      </c>
      <c r="D9" s="1">
        <v>23.5</v>
      </c>
      <c r="E9" s="1">
        <v>17.7</v>
      </c>
      <c r="F9" s="4">
        <v>1.56E-3</v>
      </c>
      <c r="G9" s="1">
        <v>0</v>
      </c>
      <c r="H9" s="4">
        <v>-7.3499999999999996E-2</v>
      </c>
      <c r="I9" s="1">
        <v>0</v>
      </c>
      <c r="J9" s="4">
        <v>-4.6600000000000001E-5</v>
      </c>
      <c r="K9" s="4">
        <v>9.06E-2</v>
      </c>
    </row>
    <row r="10" spans="1:11" x14ac:dyDescent="0.15">
      <c r="A10" s="1">
        <v>179</v>
      </c>
      <c r="B10" s="1">
        <v>19</v>
      </c>
      <c r="C10" s="1">
        <v>100214415360</v>
      </c>
      <c r="D10" s="1">
        <v>23.5</v>
      </c>
      <c r="E10" s="1">
        <v>17.7</v>
      </c>
      <c r="F10" s="4">
        <v>1.56E-3</v>
      </c>
      <c r="G10" s="1">
        <v>0</v>
      </c>
      <c r="H10" s="4">
        <v>-6.7100000000000007E-2</v>
      </c>
      <c r="I10" s="1">
        <v>0</v>
      </c>
      <c r="J10" s="4">
        <v>-4.6499999999999999E-5</v>
      </c>
      <c r="K10" s="4">
        <v>9.06E-2</v>
      </c>
    </row>
    <row r="11" spans="1:11" x14ac:dyDescent="0.15">
      <c r="A11" s="1">
        <v>180</v>
      </c>
      <c r="B11" s="1">
        <v>19</v>
      </c>
      <c r="C11" s="1">
        <v>100185595904</v>
      </c>
      <c r="D11" s="1">
        <v>23.5</v>
      </c>
      <c r="E11" s="1">
        <v>17.7</v>
      </c>
      <c r="F11" s="4">
        <v>1.4499999999999999E-3</v>
      </c>
      <c r="G11" s="1">
        <v>0</v>
      </c>
      <c r="H11" s="4">
        <v>-7.5800000000000006E-2</v>
      </c>
      <c r="I11" s="1">
        <v>0</v>
      </c>
      <c r="J11" s="4">
        <v>-4.6499999999999999E-5</v>
      </c>
      <c r="K11" s="4">
        <v>9.06E-2</v>
      </c>
    </row>
    <row r="12" spans="1:11" x14ac:dyDescent="0.15">
      <c r="A12" s="1">
        <v>181</v>
      </c>
      <c r="B12" s="1">
        <v>18.899999999999999</v>
      </c>
      <c r="C12" s="1">
        <v>100197433344</v>
      </c>
      <c r="D12" s="1">
        <v>23.5</v>
      </c>
      <c r="E12" s="1">
        <v>17.7</v>
      </c>
      <c r="F12" s="4">
        <v>1.66E-3</v>
      </c>
      <c r="G12" s="1">
        <v>0</v>
      </c>
      <c r="H12" s="4">
        <v>-8.0600000000000005E-2</v>
      </c>
      <c r="I12" s="1">
        <v>0</v>
      </c>
      <c r="J12" s="4">
        <v>-4.6999999999999997E-5</v>
      </c>
      <c r="K12" s="4">
        <v>9.06E-2</v>
      </c>
    </row>
    <row r="13" spans="1:11" x14ac:dyDescent="0.15">
      <c r="A13" s="1">
        <v>182</v>
      </c>
      <c r="B13" s="1">
        <v>18.899999999999999</v>
      </c>
      <c r="C13" s="1">
        <v>100336828416</v>
      </c>
      <c r="D13" s="1">
        <v>23.6</v>
      </c>
      <c r="E13" s="1">
        <v>17.7</v>
      </c>
      <c r="F13" s="4">
        <v>1.66E-3</v>
      </c>
      <c r="G13" s="1">
        <v>0</v>
      </c>
      <c r="H13" s="4">
        <v>-7.7799999999999994E-2</v>
      </c>
      <c r="I13" s="1">
        <v>0</v>
      </c>
      <c r="J13" s="4">
        <v>-4.71E-5</v>
      </c>
      <c r="K13" s="4">
        <v>9.06E-2</v>
      </c>
    </row>
    <row r="14" spans="1:11" x14ac:dyDescent="0.15">
      <c r="A14" s="1">
        <v>183</v>
      </c>
      <c r="B14" s="1">
        <v>19</v>
      </c>
      <c r="C14" s="1">
        <v>100187996160</v>
      </c>
      <c r="D14" s="1">
        <v>23.5</v>
      </c>
      <c r="E14" s="1">
        <v>17.7</v>
      </c>
      <c r="F14" s="4">
        <v>1.58E-3</v>
      </c>
      <c r="G14" s="1">
        <v>0</v>
      </c>
      <c r="H14" s="4">
        <v>-7.6499999999999999E-2</v>
      </c>
      <c r="I14" s="1">
        <v>0</v>
      </c>
      <c r="J14" s="4">
        <v>-4.6799999999999999E-5</v>
      </c>
      <c r="K14" s="4">
        <v>9.06E-2</v>
      </c>
    </row>
    <row r="15" spans="1:11" x14ac:dyDescent="0.15">
      <c r="A15" s="1">
        <v>184</v>
      </c>
      <c r="B15" s="1">
        <v>18.899999999999999</v>
      </c>
      <c r="C15" s="1">
        <v>100218535936</v>
      </c>
      <c r="D15" s="1">
        <v>23.5</v>
      </c>
      <c r="E15" s="1">
        <v>17.7</v>
      </c>
      <c r="F15" s="4">
        <v>1.58E-3</v>
      </c>
      <c r="G15" s="1">
        <v>0</v>
      </c>
      <c r="H15" s="4">
        <v>-7.1400000000000005E-2</v>
      </c>
      <c r="I15" s="1">
        <v>0</v>
      </c>
      <c r="J15" s="4">
        <v>-4.71E-5</v>
      </c>
      <c r="K15" s="4">
        <v>9.06E-2</v>
      </c>
    </row>
    <row r="16" spans="1:11" x14ac:dyDescent="0.15">
      <c r="A16" s="1">
        <v>185</v>
      </c>
      <c r="B16" s="1">
        <v>18.899999999999999</v>
      </c>
      <c r="C16" s="1">
        <v>100257832960</v>
      </c>
      <c r="D16" s="1">
        <v>23.6</v>
      </c>
      <c r="E16" s="1">
        <v>17.7</v>
      </c>
      <c r="F16" s="4">
        <v>1.75E-3</v>
      </c>
      <c r="G16" s="1">
        <v>0</v>
      </c>
      <c r="H16" s="4">
        <v>-7.9100000000000004E-2</v>
      </c>
      <c r="I16" s="1">
        <v>0</v>
      </c>
      <c r="J16" s="4">
        <v>-4.71E-5</v>
      </c>
      <c r="K16" s="4">
        <v>9.06E-2</v>
      </c>
    </row>
    <row r="17" spans="1:11" x14ac:dyDescent="0.15">
      <c r="A17" s="1">
        <v>186</v>
      </c>
      <c r="B17" s="1">
        <v>34.1</v>
      </c>
      <c r="C17" s="1">
        <v>100395245568</v>
      </c>
      <c r="D17" s="1">
        <v>23.5</v>
      </c>
      <c r="E17" s="1">
        <v>17.7</v>
      </c>
      <c r="F17" s="4">
        <v>0.49199999999999999</v>
      </c>
      <c r="G17" s="1">
        <v>71.099999999999994</v>
      </c>
      <c r="H17" s="4">
        <v>6.9199999999999999E-3</v>
      </c>
      <c r="I17" s="1">
        <v>35</v>
      </c>
      <c r="J17" s="4">
        <v>1.1400000000000001E-4</v>
      </c>
      <c r="K17" s="4">
        <v>9.0700000000000003E-2</v>
      </c>
    </row>
    <row r="18" spans="1:11" x14ac:dyDescent="0.15">
      <c r="A18" s="1">
        <v>187</v>
      </c>
      <c r="B18" s="1">
        <v>41.8</v>
      </c>
      <c r="C18" s="1">
        <v>100204978176</v>
      </c>
      <c r="D18" s="1">
        <v>23.6</v>
      </c>
      <c r="E18" s="1">
        <v>17.7</v>
      </c>
      <c r="F18" s="4">
        <v>0.52</v>
      </c>
      <c r="G18" s="1">
        <v>71.8</v>
      </c>
      <c r="H18" s="4">
        <v>7.2399999999999999E-3</v>
      </c>
      <c r="I18" s="1">
        <v>37.299999999999997</v>
      </c>
      <c r="J18" s="4">
        <v>1.9900000000000001E-4</v>
      </c>
      <c r="K18" s="4">
        <v>9.06E-2</v>
      </c>
    </row>
    <row r="19" spans="1:11" x14ac:dyDescent="0.15">
      <c r="A19" s="1">
        <v>188</v>
      </c>
      <c r="B19" s="1">
        <v>37.799999999999997</v>
      </c>
      <c r="C19" s="1">
        <v>100172562432</v>
      </c>
      <c r="D19" s="1">
        <v>23.6</v>
      </c>
      <c r="E19" s="1">
        <v>17.7</v>
      </c>
      <c r="F19" s="4">
        <v>0.54500000000000004</v>
      </c>
      <c r="G19" s="1">
        <v>71.8</v>
      </c>
      <c r="H19" s="4">
        <v>7.6E-3</v>
      </c>
      <c r="I19" s="1">
        <v>39.200000000000003</v>
      </c>
      <c r="J19" s="4">
        <v>1.54E-4</v>
      </c>
      <c r="K19" s="4">
        <v>9.06E-2</v>
      </c>
    </row>
    <row r="20" spans="1:11" x14ac:dyDescent="0.15">
      <c r="A20" s="1">
        <v>189</v>
      </c>
      <c r="B20" s="1">
        <v>40.1</v>
      </c>
      <c r="C20" s="1">
        <v>100192796672</v>
      </c>
      <c r="D20" s="1">
        <v>23.6</v>
      </c>
      <c r="E20" s="1">
        <v>17.7</v>
      </c>
      <c r="F20" s="4">
        <v>0.57199999999999995</v>
      </c>
      <c r="G20" s="1">
        <v>71.8</v>
      </c>
      <c r="H20" s="4">
        <v>7.9600000000000001E-3</v>
      </c>
      <c r="I20" s="1">
        <v>41.1</v>
      </c>
      <c r="J20" s="4">
        <v>1.8100000000000001E-4</v>
      </c>
      <c r="K20" s="4">
        <v>9.06E-2</v>
      </c>
    </row>
    <row r="21" spans="1:11" x14ac:dyDescent="0.15">
      <c r="A21" s="1">
        <v>190</v>
      </c>
      <c r="B21" s="1">
        <v>49.7</v>
      </c>
      <c r="C21" s="1">
        <v>100196573184</v>
      </c>
      <c r="D21" s="1">
        <v>23.6</v>
      </c>
      <c r="E21" s="1">
        <v>17.7</v>
      </c>
      <c r="F21" s="4">
        <v>0.59899999999999998</v>
      </c>
      <c r="G21" s="1">
        <v>71.8</v>
      </c>
      <c r="H21" s="4">
        <v>8.3499999999999998E-3</v>
      </c>
      <c r="I21" s="1">
        <v>43.1</v>
      </c>
      <c r="J21" s="4">
        <v>2.8899999999999998E-4</v>
      </c>
      <c r="K21" s="4">
        <v>9.06E-2</v>
      </c>
    </row>
    <row r="22" spans="1:11" x14ac:dyDescent="0.15">
      <c r="A22" s="1">
        <v>191</v>
      </c>
      <c r="B22" s="1">
        <v>61.6</v>
      </c>
      <c r="C22" s="1">
        <v>100165869568</v>
      </c>
      <c r="D22" s="1">
        <v>23.6</v>
      </c>
      <c r="E22" s="1">
        <v>17.7</v>
      </c>
      <c r="F22" s="4">
        <v>0.628</v>
      </c>
      <c r="G22" s="1">
        <v>71.8</v>
      </c>
      <c r="H22" s="4">
        <v>8.7399999999999995E-3</v>
      </c>
      <c r="I22" s="1">
        <v>45.1</v>
      </c>
      <c r="J22" s="4">
        <v>4.28E-4</v>
      </c>
      <c r="K22" s="4">
        <v>9.06E-2</v>
      </c>
    </row>
    <row r="23" spans="1:11" x14ac:dyDescent="0.15">
      <c r="A23" s="1">
        <v>192</v>
      </c>
      <c r="B23" s="1">
        <v>74.099999999999994</v>
      </c>
      <c r="C23" s="1">
        <v>100178051072</v>
      </c>
      <c r="D23" s="1">
        <v>23.5</v>
      </c>
      <c r="E23" s="1">
        <v>17.7</v>
      </c>
      <c r="F23" s="4">
        <v>0.65800000000000003</v>
      </c>
      <c r="G23" s="1">
        <v>71.8</v>
      </c>
      <c r="H23" s="4">
        <v>9.1599999999999997E-3</v>
      </c>
      <c r="I23" s="1">
        <v>47.3</v>
      </c>
      <c r="J23" s="4">
        <v>5.7899999999999998E-4</v>
      </c>
      <c r="K23" s="4">
        <v>9.06E-2</v>
      </c>
    </row>
    <row r="24" spans="1:11" x14ac:dyDescent="0.15">
      <c r="A24" s="1">
        <v>193</v>
      </c>
      <c r="B24" s="1">
        <v>87.8</v>
      </c>
      <c r="C24" s="1">
        <v>100135690240</v>
      </c>
      <c r="D24" s="1">
        <v>23.3</v>
      </c>
      <c r="E24" s="1">
        <v>17.7</v>
      </c>
      <c r="F24" s="4">
        <v>0.68899999999999995</v>
      </c>
      <c r="G24" s="1">
        <v>71.8</v>
      </c>
      <c r="H24" s="4">
        <v>9.5999999999999992E-3</v>
      </c>
      <c r="I24" s="1">
        <v>49.5</v>
      </c>
      <c r="J24" s="4">
        <v>7.5299999999999998E-4</v>
      </c>
      <c r="K24" s="4">
        <v>9.06E-2</v>
      </c>
    </row>
    <row r="25" spans="1:11" x14ac:dyDescent="0.15">
      <c r="A25" s="1">
        <v>194</v>
      </c>
      <c r="B25" s="1">
        <v>102</v>
      </c>
      <c r="C25" s="1">
        <v>100147863552</v>
      </c>
      <c r="D25" s="1">
        <v>23.4</v>
      </c>
      <c r="E25" s="1">
        <v>17.7</v>
      </c>
      <c r="F25" s="4">
        <v>0.72199999999999998</v>
      </c>
      <c r="G25" s="1">
        <v>71.8</v>
      </c>
      <c r="H25" s="4">
        <v>1.01E-2</v>
      </c>
      <c r="I25" s="1">
        <v>51.9</v>
      </c>
      <c r="J25" s="4">
        <v>9.3599999999999998E-4</v>
      </c>
      <c r="K25" s="4">
        <v>9.06E-2</v>
      </c>
    </row>
    <row r="26" spans="1:11" x14ac:dyDescent="0.15">
      <c r="A26" s="1">
        <v>195</v>
      </c>
      <c r="B26" s="1">
        <v>117.9</v>
      </c>
      <c r="C26" s="1">
        <v>100322910208</v>
      </c>
      <c r="D26" s="1">
        <v>23.4</v>
      </c>
      <c r="E26" s="1">
        <v>17.7</v>
      </c>
      <c r="F26" s="4">
        <v>0.75700000000000001</v>
      </c>
      <c r="G26" s="1">
        <v>71.8</v>
      </c>
      <c r="H26" s="4">
        <v>1.0500000000000001E-2</v>
      </c>
      <c r="I26" s="1">
        <v>54.4</v>
      </c>
      <c r="J26" s="4">
        <v>1.15E-3</v>
      </c>
      <c r="K26" s="4">
        <v>9.0700000000000003E-2</v>
      </c>
    </row>
    <row r="27" spans="1:11" x14ac:dyDescent="0.15">
      <c r="A27" s="1">
        <v>196</v>
      </c>
      <c r="B27" s="1">
        <v>135.4</v>
      </c>
      <c r="C27" s="1">
        <v>100115972096</v>
      </c>
      <c r="D27" s="1">
        <v>23.3</v>
      </c>
      <c r="E27" s="1">
        <v>17.7</v>
      </c>
      <c r="F27" s="4">
        <v>0.79300000000000004</v>
      </c>
      <c r="G27" s="1">
        <v>71.8</v>
      </c>
      <c r="H27" s="4">
        <v>1.0999999999999999E-2</v>
      </c>
      <c r="I27" s="1">
        <v>57</v>
      </c>
      <c r="J27" s="4">
        <v>1.4E-3</v>
      </c>
      <c r="K27" s="4">
        <v>9.06E-2</v>
      </c>
    </row>
    <row r="28" spans="1:11" x14ac:dyDescent="0.15">
      <c r="A28" s="1">
        <v>197</v>
      </c>
      <c r="B28" s="1">
        <v>154</v>
      </c>
      <c r="C28" s="1">
        <v>100113743872</v>
      </c>
      <c r="D28" s="1">
        <v>23.3</v>
      </c>
      <c r="E28" s="1">
        <v>17.7</v>
      </c>
      <c r="F28" s="4">
        <v>0.83099999999999996</v>
      </c>
      <c r="G28" s="1">
        <v>71.8</v>
      </c>
      <c r="H28" s="4">
        <v>1.1599999999999999E-2</v>
      </c>
      <c r="I28" s="1">
        <v>59.7</v>
      </c>
      <c r="J28" s="4">
        <v>1.67E-3</v>
      </c>
      <c r="K28" s="4">
        <v>9.06E-2</v>
      </c>
    </row>
    <row r="29" spans="1:11" x14ac:dyDescent="0.15">
      <c r="A29" s="1">
        <v>198</v>
      </c>
      <c r="B29" s="1">
        <v>173.5</v>
      </c>
      <c r="C29" s="1">
        <v>100127113216</v>
      </c>
      <c r="D29" s="1">
        <v>23.3</v>
      </c>
      <c r="E29" s="1">
        <v>17.7</v>
      </c>
      <c r="F29" s="4">
        <v>0.871</v>
      </c>
      <c r="G29" s="1">
        <v>71.8</v>
      </c>
      <c r="H29" s="4">
        <v>1.21E-2</v>
      </c>
      <c r="I29" s="1">
        <v>62.6</v>
      </c>
      <c r="J29" s="4">
        <v>1.9599999999999999E-3</v>
      </c>
      <c r="K29" s="4">
        <v>9.06E-2</v>
      </c>
    </row>
    <row r="30" spans="1:11" x14ac:dyDescent="0.15">
      <c r="A30" s="1">
        <v>199</v>
      </c>
      <c r="B30" s="1">
        <v>194.1</v>
      </c>
      <c r="C30" s="1">
        <v>100140834816</v>
      </c>
      <c r="D30" s="1">
        <v>23.2</v>
      </c>
      <c r="E30" s="1">
        <v>17.7</v>
      </c>
      <c r="F30" s="4">
        <v>0.91300000000000003</v>
      </c>
      <c r="G30" s="1">
        <v>71.8</v>
      </c>
      <c r="H30" s="4">
        <v>1.2699999999999999E-2</v>
      </c>
      <c r="I30" s="1">
        <v>65.599999999999994</v>
      </c>
      <c r="J30" s="4">
        <v>2.2799999999999999E-3</v>
      </c>
      <c r="K30" s="4">
        <v>9.06E-2</v>
      </c>
    </row>
    <row r="31" spans="1:11" x14ac:dyDescent="0.15">
      <c r="A31" s="1">
        <v>200</v>
      </c>
      <c r="B31" s="1">
        <v>216</v>
      </c>
      <c r="C31" s="1">
        <v>100108943360</v>
      </c>
      <c r="D31" s="1">
        <v>23.2</v>
      </c>
      <c r="E31" s="1">
        <v>17.7</v>
      </c>
      <c r="F31" s="4">
        <v>0.95799999999999996</v>
      </c>
      <c r="G31" s="1">
        <v>71.8</v>
      </c>
      <c r="H31" s="4">
        <v>1.3299999999999999E-2</v>
      </c>
      <c r="I31" s="1">
        <v>68.8</v>
      </c>
      <c r="J31" s="4">
        <v>2.63E-3</v>
      </c>
      <c r="K31" s="4">
        <v>9.06E-2</v>
      </c>
    </row>
    <row r="32" spans="1:11" x14ac:dyDescent="0.15">
      <c r="A32" s="1">
        <v>201</v>
      </c>
      <c r="B32" s="1">
        <v>239.4</v>
      </c>
      <c r="C32" s="1">
        <v>100098318336</v>
      </c>
      <c r="D32" s="1">
        <v>23.2</v>
      </c>
      <c r="E32" s="1">
        <v>17.7</v>
      </c>
      <c r="F32" s="4">
        <v>1.01</v>
      </c>
      <c r="G32" s="1">
        <v>71.8</v>
      </c>
      <c r="H32" s="4">
        <v>1.4E-2</v>
      </c>
      <c r="I32" s="1">
        <v>72.2</v>
      </c>
      <c r="J32" s="4">
        <v>3.0100000000000001E-3</v>
      </c>
      <c r="K32" s="4">
        <v>9.06E-2</v>
      </c>
    </row>
    <row r="33" spans="1:11" x14ac:dyDescent="0.15">
      <c r="A33" s="1">
        <v>202</v>
      </c>
      <c r="B33" s="1">
        <v>263.7</v>
      </c>
      <c r="C33" s="1">
        <v>100091461632</v>
      </c>
      <c r="D33" s="1">
        <v>23.1</v>
      </c>
      <c r="E33" s="1">
        <v>17.7</v>
      </c>
      <c r="F33" s="4">
        <v>1.06</v>
      </c>
      <c r="G33" s="1">
        <v>71.8</v>
      </c>
      <c r="H33" s="4">
        <v>1.47E-2</v>
      </c>
      <c r="I33" s="1">
        <v>75.8</v>
      </c>
      <c r="J33" s="4">
        <v>3.4199999999999999E-3</v>
      </c>
      <c r="K33" s="4">
        <v>9.06E-2</v>
      </c>
    </row>
    <row r="34" spans="1:11" x14ac:dyDescent="0.15">
      <c r="A34" s="1">
        <v>203</v>
      </c>
      <c r="B34" s="1">
        <v>289.60000000000002</v>
      </c>
      <c r="C34" s="1">
        <v>100103970816</v>
      </c>
      <c r="D34" s="1">
        <v>23.1</v>
      </c>
      <c r="E34" s="1">
        <v>17.7</v>
      </c>
      <c r="F34" s="4">
        <v>1.1100000000000001</v>
      </c>
      <c r="G34" s="1">
        <v>71.8</v>
      </c>
      <c r="H34" s="4">
        <v>1.54E-2</v>
      </c>
      <c r="I34" s="1">
        <v>79.5</v>
      </c>
      <c r="J34" s="4">
        <v>3.8700000000000002E-3</v>
      </c>
      <c r="K34" s="4">
        <v>9.06E-2</v>
      </c>
    </row>
    <row r="35" spans="1:11" x14ac:dyDescent="0.15">
      <c r="A35" s="1">
        <v>204</v>
      </c>
      <c r="B35" s="1">
        <v>317.8</v>
      </c>
      <c r="C35" s="1">
        <v>100125229056</v>
      </c>
      <c r="D35" s="1">
        <v>23.2</v>
      </c>
      <c r="E35" s="1">
        <v>17.7</v>
      </c>
      <c r="F35" s="4">
        <v>1.1599999999999999</v>
      </c>
      <c r="G35" s="1">
        <v>71.8</v>
      </c>
      <c r="H35" s="4">
        <v>1.6199999999999999E-2</v>
      </c>
      <c r="I35" s="1">
        <v>83.5</v>
      </c>
      <c r="J35" s="4">
        <v>4.3699999999999998E-3</v>
      </c>
      <c r="K35" s="4">
        <v>9.06E-2</v>
      </c>
    </row>
    <row r="36" spans="1:11" x14ac:dyDescent="0.15">
      <c r="A36" s="1">
        <v>205</v>
      </c>
      <c r="B36" s="1">
        <v>345.4</v>
      </c>
      <c r="C36" s="1">
        <v>100163297280</v>
      </c>
      <c r="D36" s="1">
        <v>23.2</v>
      </c>
      <c r="E36" s="1">
        <v>17.7</v>
      </c>
      <c r="F36" s="4">
        <v>1.22</v>
      </c>
      <c r="G36" s="1">
        <v>71.8</v>
      </c>
      <c r="H36" s="4">
        <v>1.7000000000000001E-2</v>
      </c>
      <c r="I36" s="1">
        <v>87.7</v>
      </c>
      <c r="J36" s="4">
        <v>4.8700000000000002E-3</v>
      </c>
      <c r="K36" s="4">
        <v>9.06E-2</v>
      </c>
    </row>
    <row r="37" spans="1:11" x14ac:dyDescent="0.15">
      <c r="A37" s="1">
        <v>206</v>
      </c>
      <c r="B37" s="1">
        <v>373.8</v>
      </c>
      <c r="C37" s="1">
        <v>100131913728</v>
      </c>
      <c r="D37" s="1">
        <v>23.2</v>
      </c>
      <c r="E37" s="1">
        <v>17.7</v>
      </c>
      <c r="F37" s="4">
        <v>1.28</v>
      </c>
      <c r="G37" s="1">
        <v>71.8</v>
      </c>
      <c r="H37" s="4">
        <v>1.7899999999999999E-2</v>
      </c>
      <c r="I37" s="1">
        <v>92.1</v>
      </c>
      <c r="J37" s="4">
        <v>5.4000000000000003E-3</v>
      </c>
      <c r="K37" s="4">
        <v>9.06E-2</v>
      </c>
    </row>
    <row r="38" spans="1:11" x14ac:dyDescent="0.15">
      <c r="A38" s="1">
        <v>207</v>
      </c>
      <c r="B38" s="1">
        <v>403.6</v>
      </c>
      <c r="C38" s="1">
        <v>100070555648</v>
      </c>
      <c r="D38" s="1">
        <v>23</v>
      </c>
      <c r="E38" s="1">
        <v>17.7</v>
      </c>
      <c r="F38" s="4">
        <v>1.35</v>
      </c>
      <c r="G38" s="1">
        <v>71.8</v>
      </c>
      <c r="H38" s="4">
        <v>1.8800000000000001E-2</v>
      </c>
      <c r="I38" s="1">
        <v>96.8</v>
      </c>
      <c r="J38" s="4">
        <v>5.9699999999999996E-3</v>
      </c>
      <c r="K38" s="4">
        <v>9.06E-2</v>
      </c>
    </row>
    <row r="39" spans="1:11" x14ac:dyDescent="0.15">
      <c r="A39" s="1">
        <v>208</v>
      </c>
      <c r="B39" s="1">
        <v>435.2</v>
      </c>
      <c r="C39" s="1">
        <v>100272259072</v>
      </c>
      <c r="D39" s="1">
        <v>23</v>
      </c>
      <c r="E39" s="1">
        <v>17.7</v>
      </c>
      <c r="F39" s="4">
        <v>1.42</v>
      </c>
      <c r="G39" s="1">
        <v>71.8</v>
      </c>
      <c r="H39" s="4">
        <v>1.9699999999999999E-2</v>
      </c>
      <c r="I39" s="1">
        <v>101.7</v>
      </c>
      <c r="J39" s="4">
        <v>6.5700000000000003E-3</v>
      </c>
      <c r="K39" s="4">
        <v>9.0700000000000003E-2</v>
      </c>
    </row>
    <row r="40" spans="1:11" x14ac:dyDescent="0.15">
      <c r="A40" s="1">
        <v>209</v>
      </c>
      <c r="B40" s="1">
        <v>468.7</v>
      </c>
      <c r="C40" s="1">
        <v>100248395776</v>
      </c>
      <c r="D40" s="1">
        <v>22.9</v>
      </c>
      <c r="E40" s="1">
        <v>17.7</v>
      </c>
      <c r="F40" s="4">
        <v>1.49</v>
      </c>
      <c r="G40" s="1">
        <v>71.8</v>
      </c>
      <c r="H40" s="4">
        <v>2.07E-2</v>
      </c>
      <c r="I40" s="1">
        <v>106.9</v>
      </c>
      <c r="J40" s="4">
        <v>7.2300000000000003E-3</v>
      </c>
      <c r="K40" s="4">
        <v>9.0700000000000003E-2</v>
      </c>
    </row>
    <row r="41" spans="1:11" x14ac:dyDescent="0.15">
      <c r="A41" s="1">
        <v>210</v>
      </c>
      <c r="B41" s="1">
        <v>503.4</v>
      </c>
      <c r="C41" s="1">
        <v>100009574400</v>
      </c>
      <c r="D41" s="1">
        <v>22.9</v>
      </c>
      <c r="E41" s="1">
        <v>17.7</v>
      </c>
      <c r="F41" s="4">
        <v>1.57</v>
      </c>
      <c r="G41" s="1">
        <v>71.8</v>
      </c>
      <c r="H41" s="4">
        <v>2.18E-2</v>
      </c>
      <c r="I41" s="1">
        <v>112.4</v>
      </c>
      <c r="J41" s="4">
        <v>7.92E-3</v>
      </c>
      <c r="K41" s="4">
        <v>9.06E-2</v>
      </c>
    </row>
    <row r="42" spans="1:11" x14ac:dyDescent="0.15">
      <c r="A42" s="1">
        <v>211</v>
      </c>
      <c r="B42" s="1">
        <v>540.5</v>
      </c>
      <c r="C42" s="1">
        <v>99995017216</v>
      </c>
      <c r="D42" s="1">
        <v>22.8</v>
      </c>
      <c r="E42" s="1">
        <v>17.7</v>
      </c>
      <c r="F42" s="4">
        <v>1.65</v>
      </c>
      <c r="G42" s="1">
        <v>71.8</v>
      </c>
      <c r="H42" s="4">
        <v>2.29E-2</v>
      </c>
      <c r="I42" s="1">
        <v>118.1</v>
      </c>
      <c r="J42" s="4">
        <v>8.6599999999999993E-3</v>
      </c>
      <c r="K42" s="4">
        <v>9.06E-2</v>
      </c>
    </row>
    <row r="43" spans="1:11" x14ac:dyDescent="0.15">
      <c r="A43" s="1">
        <v>212</v>
      </c>
      <c r="B43" s="1">
        <v>577</v>
      </c>
      <c r="C43" s="1">
        <v>100029095936</v>
      </c>
      <c r="D43" s="1">
        <v>22.8</v>
      </c>
      <c r="E43" s="1">
        <v>17.7</v>
      </c>
      <c r="F43" s="4">
        <v>1.73</v>
      </c>
      <c r="G43" s="1">
        <v>71.8</v>
      </c>
      <c r="H43" s="4">
        <v>2.41E-2</v>
      </c>
      <c r="I43" s="1">
        <v>124.1</v>
      </c>
      <c r="J43" s="4">
        <v>9.3900000000000008E-3</v>
      </c>
      <c r="K43" s="4">
        <v>9.06E-2</v>
      </c>
    </row>
    <row r="44" spans="1:11" x14ac:dyDescent="0.15">
      <c r="A44" s="1">
        <v>213</v>
      </c>
      <c r="B44" s="1">
        <v>617.6</v>
      </c>
      <c r="C44" s="1">
        <v>100017618944</v>
      </c>
      <c r="D44" s="1">
        <v>22.9</v>
      </c>
      <c r="E44" s="1">
        <v>17.7</v>
      </c>
      <c r="F44" s="4">
        <v>1.82</v>
      </c>
      <c r="G44" s="1">
        <v>71.8</v>
      </c>
      <c r="H44" s="4">
        <v>2.53E-2</v>
      </c>
      <c r="I44" s="1">
        <v>130.4</v>
      </c>
      <c r="J44" s="4">
        <v>1.0200000000000001E-2</v>
      </c>
      <c r="K44" s="4">
        <v>9.06E-2</v>
      </c>
    </row>
    <row r="45" spans="1:11" x14ac:dyDescent="0.15">
      <c r="A45" s="1">
        <v>214</v>
      </c>
      <c r="B45" s="1">
        <v>657.8</v>
      </c>
      <c r="C45" s="1">
        <v>100038344704</v>
      </c>
      <c r="D45" s="1">
        <v>22.9</v>
      </c>
      <c r="E45" s="1">
        <v>17.7</v>
      </c>
      <c r="F45" s="4">
        <v>1.91</v>
      </c>
      <c r="G45" s="1">
        <v>71.8</v>
      </c>
      <c r="H45" s="4">
        <v>2.6599999999999999E-2</v>
      </c>
      <c r="I45" s="1">
        <v>137</v>
      </c>
      <c r="J45" s="4">
        <v>1.0999999999999999E-2</v>
      </c>
      <c r="K45" s="4">
        <v>9.06E-2</v>
      </c>
    </row>
    <row r="46" spans="1:11" x14ac:dyDescent="0.15">
      <c r="A46" s="1">
        <v>215</v>
      </c>
      <c r="B46" s="1">
        <v>699.6</v>
      </c>
      <c r="C46" s="1">
        <v>99997245440</v>
      </c>
      <c r="D46" s="1">
        <v>22.8</v>
      </c>
      <c r="E46" s="1">
        <v>17.7</v>
      </c>
      <c r="F46" s="4">
        <v>2</v>
      </c>
      <c r="G46" s="1">
        <v>71.8</v>
      </c>
      <c r="H46" s="4">
        <v>2.7900000000000001E-2</v>
      </c>
      <c r="I46" s="1">
        <v>143.80000000000001</v>
      </c>
      <c r="J46" s="4">
        <v>1.1900000000000001E-2</v>
      </c>
      <c r="K46" s="4">
        <v>9.06E-2</v>
      </c>
    </row>
    <row r="47" spans="1:11" x14ac:dyDescent="0.15">
      <c r="A47" s="1">
        <v>216</v>
      </c>
      <c r="B47" s="1">
        <v>742.7</v>
      </c>
      <c r="C47" s="1">
        <v>100015734784</v>
      </c>
      <c r="D47" s="1">
        <v>22.8</v>
      </c>
      <c r="E47" s="1">
        <v>17.7</v>
      </c>
      <c r="F47" s="4">
        <v>2.1</v>
      </c>
      <c r="G47" s="1">
        <v>71.8</v>
      </c>
      <c r="H47" s="4">
        <v>2.93E-2</v>
      </c>
      <c r="I47" s="1">
        <v>150.80000000000001</v>
      </c>
      <c r="J47" s="4">
        <v>1.2800000000000001E-2</v>
      </c>
      <c r="K47" s="4">
        <v>9.06E-2</v>
      </c>
    </row>
    <row r="48" spans="1:11" x14ac:dyDescent="0.15">
      <c r="A48" s="1">
        <v>217</v>
      </c>
      <c r="B48" s="1">
        <v>784.4</v>
      </c>
      <c r="C48" s="1">
        <v>100012138496</v>
      </c>
      <c r="D48" s="1">
        <v>22.8</v>
      </c>
      <c r="E48" s="1">
        <v>17.7</v>
      </c>
      <c r="F48" s="4">
        <v>2.2000000000000002</v>
      </c>
      <c r="G48" s="1">
        <v>71.8</v>
      </c>
      <c r="H48" s="4">
        <v>3.0700000000000002E-2</v>
      </c>
      <c r="I48" s="1">
        <v>158.1</v>
      </c>
      <c r="J48" s="4">
        <v>1.3599999999999999E-2</v>
      </c>
      <c r="K48" s="4">
        <v>9.06E-2</v>
      </c>
    </row>
    <row r="49" spans="1:11" x14ac:dyDescent="0.15">
      <c r="A49" s="1">
        <v>218</v>
      </c>
      <c r="B49" s="1">
        <v>826.7</v>
      </c>
      <c r="C49" s="1">
        <v>100014194688</v>
      </c>
      <c r="D49" s="1">
        <v>22.9</v>
      </c>
      <c r="E49" s="1">
        <v>17.7</v>
      </c>
      <c r="F49" s="4">
        <v>2.31</v>
      </c>
      <c r="G49" s="1">
        <v>71.8</v>
      </c>
      <c r="H49" s="4">
        <v>3.2099999999999997E-2</v>
      </c>
      <c r="I49" s="1">
        <v>165.6</v>
      </c>
      <c r="J49" s="4">
        <v>1.4500000000000001E-2</v>
      </c>
      <c r="K49" s="4">
        <v>9.06E-2</v>
      </c>
    </row>
    <row r="50" spans="1:11" x14ac:dyDescent="0.15">
      <c r="A50" s="1">
        <v>219</v>
      </c>
      <c r="B50" s="1">
        <v>868.5</v>
      </c>
      <c r="C50" s="1">
        <v>100012654592</v>
      </c>
      <c r="D50" s="1">
        <v>23</v>
      </c>
      <c r="E50" s="1">
        <v>17.7</v>
      </c>
      <c r="F50" s="4">
        <v>2.41</v>
      </c>
      <c r="G50" s="1">
        <v>71.8</v>
      </c>
      <c r="H50" s="4">
        <v>3.3599999999999998E-2</v>
      </c>
      <c r="I50" s="1">
        <v>173.2</v>
      </c>
      <c r="J50" s="4">
        <v>1.5299999999999999E-2</v>
      </c>
      <c r="K50" s="4">
        <v>9.06E-2</v>
      </c>
    </row>
    <row r="51" spans="1:11" x14ac:dyDescent="0.15">
      <c r="A51" s="1">
        <v>220</v>
      </c>
      <c r="B51" s="1">
        <v>900.8</v>
      </c>
      <c r="C51" s="1">
        <v>100052221952</v>
      </c>
      <c r="D51" s="1">
        <v>23.1</v>
      </c>
      <c r="E51" s="1">
        <v>17.7</v>
      </c>
      <c r="F51" s="4">
        <v>2.52</v>
      </c>
      <c r="G51" s="1">
        <v>71.8</v>
      </c>
      <c r="H51" s="4">
        <v>3.5099999999999999E-2</v>
      </c>
      <c r="I51" s="1">
        <v>180.9</v>
      </c>
      <c r="J51" s="4">
        <v>1.6E-2</v>
      </c>
      <c r="K51" s="4">
        <v>9.06E-2</v>
      </c>
    </row>
    <row r="52" spans="1:11" x14ac:dyDescent="0.15">
      <c r="A52" s="1">
        <v>221</v>
      </c>
      <c r="B52" s="1">
        <v>929</v>
      </c>
      <c r="C52" s="1">
        <v>100059414528</v>
      </c>
      <c r="D52" s="1">
        <v>23.1</v>
      </c>
      <c r="E52" s="1">
        <v>17.7</v>
      </c>
      <c r="F52" s="4">
        <v>2.63</v>
      </c>
      <c r="G52" s="1">
        <v>71.8</v>
      </c>
      <c r="H52" s="4">
        <v>3.6600000000000001E-2</v>
      </c>
      <c r="I52" s="1">
        <v>188.7</v>
      </c>
      <c r="J52" s="4">
        <v>1.66E-2</v>
      </c>
      <c r="K52" s="4">
        <v>9.06E-2</v>
      </c>
    </row>
    <row r="53" spans="1:11" x14ac:dyDescent="0.15">
      <c r="A53" s="1">
        <v>222</v>
      </c>
      <c r="B53" s="1">
        <v>965.7</v>
      </c>
      <c r="C53" s="1">
        <v>100049649664</v>
      </c>
      <c r="D53" s="1">
        <v>23.1</v>
      </c>
      <c r="E53" s="1">
        <v>17.7</v>
      </c>
      <c r="F53" s="4">
        <v>2.74</v>
      </c>
      <c r="G53" s="1">
        <v>71.8</v>
      </c>
      <c r="H53" s="4">
        <v>3.8100000000000002E-2</v>
      </c>
      <c r="I53" s="1">
        <v>196.5</v>
      </c>
      <c r="J53" s="4">
        <v>1.7299999999999999E-2</v>
      </c>
      <c r="K53" s="4">
        <v>9.06E-2</v>
      </c>
    </row>
    <row r="54" spans="1:11" x14ac:dyDescent="0.15">
      <c r="A54" s="1">
        <v>223</v>
      </c>
      <c r="B54" s="1">
        <v>1011.6</v>
      </c>
      <c r="C54" s="1">
        <v>100034748416</v>
      </c>
      <c r="D54" s="1">
        <v>23</v>
      </c>
      <c r="E54" s="1">
        <v>17.7</v>
      </c>
      <c r="F54" s="4">
        <v>2.85</v>
      </c>
      <c r="G54" s="1">
        <v>71.8</v>
      </c>
      <c r="H54" s="4">
        <v>3.9600000000000003E-2</v>
      </c>
      <c r="I54" s="1">
        <v>204.2</v>
      </c>
      <c r="J54" s="4">
        <v>1.8200000000000001E-2</v>
      </c>
      <c r="K54" s="4">
        <v>9.06E-2</v>
      </c>
    </row>
    <row r="55" spans="1:11" x14ac:dyDescent="0.15">
      <c r="A55" s="1">
        <v>224</v>
      </c>
      <c r="B55" s="1">
        <v>1058.5999999999999</v>
      </c>
      <c r="C55" s="1">
        <v>100015562752</v>
      </c>
      <c r="D55" s="1">
        <v>23</v>
      </c>
      <c r="E55" s="1">
        <v>17.7</v>
      </c>
      <c r="F55" s="4">
        <v>2.95</v>
      </c>
      <c r="G55" s="1">
        <v>71.8</v>
      </c>
      <c r="H55" s="4">
        <v>4.1099999999999998E-2</v>
      </c>
      <c r="I55" s="1">
        <v>211.8</v>
      </c>
      <c r="J55" s="4">
        <v>1.9199999999999998E-2</v>
      </c>
      <c r="K55" s="4">
        <v>9.06E-2</v>
      </c>
    </row>
    <row r="56" spans="1:11" x14ac:dyDescent="0.15">
      <c r="A56" s="1">
        <v>225</v>
      </c>
      <c r="B56" s="1">
        <v>1120.9000000000001</v>
      </c>
      <c r="C56" s="1">
        <v>99982344192</v>
      </c>
      <c r="D56" s="1">
        <v>22.9</v>
      </c>
      <c r="E56" s="1">
        <v>17.7</v>
      </c>
      <c r="F56" s="4">
        <v>3.05</v>
      </c>
      <c r="G56" s="1">
        <v>71.8</v>
      </c>
      <c r="H56" s="4">
        <v>4.2500000000000003E-2</v>
      </c>
      <c r="I56" s="1">
        <v>219.2</v>
      </c>
      <c r="J56" s="4">
        <v>2.0400000000000001E-2</v>
      </c>
      <c r="K56" s="4">
        <v>9.06E-2</v>
      </c>
    </row>
    <row r="57" spans="1:11" x14ac:dyDescent="0.15">
      <c r="A57" s="1">
        <v>226</v>
      </c>
      <c r="B57" s="1">
        <v>1177.0999999999999</v>
      </c>
      <c r="C57" s="1">
        <v>99994845184</v>
      </c>
      <c r="D57" s="1">
        <v>22.9</v>
      </c>
      <c r="E57" s="1">
        <v>17.8</v>
      </c>
      <c r="F57" s="4">
        <v>3.15</v>
      </c>
      <c r="G57" s="1">
        <v>71.8</v>
      </c>
      <c r="H57" s="4">
        <v>4.3900000000000002E-2</v>
      </c>
      <c r="I57" s="1">
        <v>226.3</v>
      </c>
      <c r="J57" s="4">
        <v>2.1499999999999998E-2</v>
      </c>
      <c r="K57" s="4">
        <v>9.06E-2</v>
      </c>
    </row>
    <row r="58" spans="1:11" x14ac:dyDescent="0.15">
      <c r="A58" s="1">
        <v>227</v>
      </c>
      <c r="B58" s="1">
        <v>1234.0999999999999</v>
      </c>
      <c r="C58" s="1">
        <v>99971899392</v>
      </c>
      <c r="D58" s="1">
        <v>22.9</v>
      </c>
      <c r="E58" s="1">
        <v>17.8</v>
      </c>
      <c r="F58" s="4">
        <v>3.25</v>
      </c>
      <c r="G58" s="1">
        <v>71.8</v>
      </c>
      <c r="H58" s="4">
        <v>4.53E-2</v>
      </c>
      <c r="I58" s="1">
        <v>233.2</v>
      </c>
      <c r="J58" s="4">
        <v>2.2599999999999999E-2</v>
      </c>
      <c r="K58" s="4">
        <v>9.06E-2</v>
      </c>
    </row>
    <row r="59" spans="1:11" x14ac:dyDescent="0.15">
      <c r="A59" s="1">
        <v>228</v>
      </c>
      <c r="B59" s="1">
        <v>1294.4000000000001</v>
      </c>
      <c r="C59" s="1">
        <v>99960430592</v>
      </c>
      <c r="D59" s="1">
        <v>22.8</v>
      </c>
      <c r="E59" s="1">
        <v>17.8</v>
      </c>
      <c r="F59" s="4">
        <v>3.34</v>
      </c>
      <c r="G59" s="1">
        <v>71.8</v>
      </c>
      <c r="H59" s="4">
        <v>4.65E-2</v>
      </c>
      <c r="I59" s="1">
        <v>239.7</v>
      </c>
      <c r="J59" s="4">
        <v>2.3699999999999999E-2</v>
      </c>
      <c r="K59" s="4">
        <v>9.06E-2</v>
      </c>
    </row>
    <row r="60" spans="1:11" x14ac:dyDescent="0.15">
      <c r="A60" s="1">
        <v>229</v>
      </c>
      <c r="B60" s="1">
        <v>1353.1</v>
      </c>
      <c r="C60" s="1">
        <v>99965050880</v>
      </c>
      <c r="D60" s="1">
        <v>22.9</v>
      </c>
      <c r="E60" s="1">
        <v>17.8</v>
      </c>
      <c r="F60" s="4">
        <v>3.42</v>
      </c>
      <c r="G60" s="1">
        <v>71.8</v>
      </c>
      <c r="H60" s="4">
        <v>4.7699999999999999E-2</v>
      </c>
      <c r="I60" s="1">
        <v>245.8</v>
      </c>
      <c r="J60" s="4">
        <v>2.4799999999999999E-2</v>
      </c>
      <c r="K60" s="4">
        <v>9.06E-2</v>
      </c>
    </row>
    <row r="61" spans="1:11" x14ac:dyDescent="0.15">
      <c r="A61" s="1">
        <v>230</v>
      </c>
      <c r="B61" s="1">
        <v>1405.1</v>
      </c>
      <c r="C61" s="1">
        <v>99942801408</v>
      </c>
      <c r="D61" s="1">
        <v>22.9</v>
      </c>
      <c r="E61" s="1">
        <v>17.899999999999999</v>
      </c>
      <c r="F61" s="4">
        <v>3.5</v>
      </c>
      <c r="G61" s="1">
        <v>71.8</v>
      </c>
      <c r="H61" s="4">
        <v>4.8800000000000003E-2</v>
      </c>
      <c r="I61" s="1">
        <v>251.6</v>
      </c>
      <c r="J61" s="4">
        <v>2.5700000000000001E-2</v>
      </c>
      <c r="K61" s="4">
        <v>9.06E-2</v>
      </c>
    </row>
    <row r="62" spans="1:11" x14ac:dyDescent="0.15">
      <c r="A62" s="1">
        <v>231</v>
      </c>
      <c r="B62" s="1">
        <v>1452.8</v>
      </c>
      <c r="C62" s="1">
        <v>99947937792</v>
      </c>
      <c r="D62" s="1">
        <v>22.9</v>
      </c>
      <c r="E62" s="1">
        <v>17.899999999999999</v>
      </c>
      <c r="F62" s="4">
        <v>3.58</v>
      </c>
      <c r="G62" s="1">
        <v>71.8</v>
      </c>
      <c r="H62" s="4">
        <v>4.9799999999999997E-2</v>
      </c>
      <c r="I62" s="1">
        <v>257</v>
      </c>
      <c r="J62" s="4">
        <v>2.6599999999999999E-2</v>
      </c>
      <c r="K62" s="4">
        <v>9.06E-2</v>
      </c>
    </row>
    <row r="63" spans="1:11" x14ac:dyDescent="0.15">
      <c r="A63" s="1">
        <v>232</v>
      </c>
      <c r="B63" s="1">
        <v>1489.6</v>
      </c>
      <c r="C63" s="1">
        <v>99954270208</v>
      </c>
      <c r="D63" s="1">
        <v>23</v>
      </c>
      <c r="E63" s="1">
        <v>17.899999999999999</v>
      </c>
      <c r="F63" s="4">
        <v>3.65</v>
      </c>
      <c r="G63" s="1">
        <v>71.8</v>
      </c>
      <c r="H63" s="4">
        <v>5.0799999999999998E-2</v>
      </c>
      <c r="I63" s="1">
        <v>261.89999999999998</v>
      </c>
      <c r="J63" s="4">
        <v>2.7300000000000001E-2</v>
      </c>
      <c r="K63" s="4">
        <v>9.06E-2</v>
      </c>
    </row>
    <row r="64" spans="1:11" x14ac:dyDescent="0.15">
      <c r="A64" s="1">
        <v>233</v>
      </c>
      <c r="B64" s="1">
        <v>1518.9</v>
      </c>
      <c r="C64" s="1">
        <v>99965566976</v>
      </c>
      <c r="D64" s="1">
        <v>23</v>
      </c>
      <c r="E64" s="1">
        <v>18</v>
      </c>
      <c r="F64" s="4">
        <v>3.71</v>
      </c>
      <c r="G64" s="1">
        <v>71.8</v>
      </c>
      <c r="H64" s="4">
        <v>5.1700000000000003E-2</v>
      </c>
      <c r="I64" s="1">
        <v>266.5</v>
      </c>
      <c r="J64" s="4">
        <v>2.7799999999999998E-2</v>
      </c>
      <c r="K64" s="4">
        <v>9.06E-2</v>
      </c>
    </row>
    <row r="65" spans="1:11" x14ac:dyDescent="0.15">
      <c r="A65" s="1">
        <v>234</v>
      </c>
      <c r="B65" s="1">
        <v>1551.2</v>
      </c>
      <c r="C65" s="1">
        <v>99959062528</v>
      </c>
      <c r="D65" s="1">
        <v>23</v>
      </c>
      <c r="E65" s="1">
        <v>18</v>
      </c>
      <c r="F65" s="4">
        <v>3.77</v>
      </c>
      <c r="G65" s="1">
        <v>71.8</v>
      </c>
      <c r="H65" s="4">
        <v>5.2499999999999998E-2</v>
      </c>
      <c r="I65" s="1">
        <v>270.60000000000002</v>
      </c>
      <c r="J65" s="4">
        <v>2.8299999999999999E-2</v>
      </c>
      <c r="K65" s="4">
        <v>9.06E-2</v>
      </c>
    </row>
    <row r="66" spans="1:11" x14ac:dyDescent="0.15">
      <c r="A66" s="1">
        <v>235</v>
      </c>
      <c r="B66" s="1">
        <v>1577.6</v>
      </c>
      <c r="C66" s="1">
        <v>99959922688</v>
      </c>
      <c r="D66" s="1">
        <v>23.1</v>
      </c>
      <c r="E66" s="1">
        <v>18</v>
      </c>
      <c r="F66" s="4">
        <v>3.82</v>
      </c>
      <c r="G66" s="1">
        <v>71.8</v>
      </c>
      <c r="H66" s="4">
        <v>5.3199999999999997E-2</v>
      </c>
      <c r="I66" s="1">
        <v>274.39999999999998</v>
      </c>
      <c r="J66" s="4">
        <v>2.8799999999999999E-2</v>
      </c>
      <c r="K66" s="4">
        <v>9.06E-2</v>
      </c>
    </row>
    <row r="67" spans="1:11" x14ac:dyDescent="0.15">
      <c r="A67" s="1">
        <v>236</v>
      </c>
      <c r="B67" s="1">
        <v>1601.2</v>
      </c>
      <c r="C67" s="1">
        <v>99978919936</v>
      </c>
      <c r="D67" s="1">
        <v>23</v>
      </c>
      <c r="E67" s="1">
        <v>18.100000000000001</v>
      </c>
      <c r="F67" s="4">
        <v>3.87</v>
      </c>
      <c r="G67" s="1">
        <v>71.8</v>
      </c>
      <c r="H67" s="4">
        <v>5.3900000000000003E-2</v>
      </c>
      <c r="I67" s="1">
        <v>277.89999999999998</v>
      </c>
      <c r="J67" s="4">
        <v>2.92E-2</v>
      </c>
      <c r="K67" s="4">
        <v>9.06E-2</v>
      </c>
    </row>
    <row r="68" spans="1:11" x14ac:dyDescent="0.15">
      <c r="A68" s="1">
        <v>237</v>
      </c>
      <c r="B68" s="1">
        <v>1621.3</v>
      </c>
      <c r="C68" s="1">
        <v>99918331904</v>
      </c>
      <c r="D68" s="1">
        <v>23</v>
      </c>
      <c r="E68" s="1">
        <v>18.100000000000001</v>
      </c>
      <c r="F68" s="4">
        <v>3.91</v>
      </c>
      <c r="G68" s="1">
        <v>71.8</v>
      </c>
      <c r="H68" s="4">
        <v>5.45E-2</v>
      </c>
      <c r="I68" s="1">
        <v>281.10000000000002</v>
      </c>
      <c r="J68" s="4">
        <v>2.9499999999999998E-2</v>
      </c>
      <c r="K68" s="4">
        <v>9.06E-2</v>
      </c>
    </row>
    <row r="69" spans="1:11" x14ac:dyDescent="0.15">
      <c r="A69" s="1">
        <v>238</v>
      </c>
      <c r="B69" s="1">
        <v>1623.9</v>
      </c>
      <c r="C69" s="1">
        <v>100571897856</v>
      </c>
      <c r="D69" s="1">
        <v>23</v>
      </c>
      <c r="E69" s="1">
        <v>18.2</v>
      </c>
      <c r="F69" s="4">
        <v>3.95</v>
      </c>
      <c r="G69" s="1">
        <v>71.8</v>
      </c>
      <c r="H69" s="4">
        <v>5.5E-2</v>
      </c>
      <c r="I69" s="1">
        <v>283.89999999999998</v>
      </c>
      <c r="J69" s="4">
        <v>2.9600000000000001E-2</v>
      </c>
      <c r="K69" s="4">
        <v>9.0700000000000003E-2</v>
      </c>
    </row>
    <row r="70" spans="1:11" x14ac:dyDescent="0.15">
      <c r="A70" s="1">
        <v>239</v>
      </c>
      <c r="B70" s="1">
        <v>1658.3</v>
      </c>
      <c r="C70" s="1">
        <v>99942629376</v>
      </c>
      <c r="D70" s="1">
        <v>23</v>
      </c>
      <c r="E70" s="1">
        <v>18.2</v>
      </c>
      <c r="F70" s="4">
        <v>3.99</v>
      </c>
      <c r="G70" s="1">
        <v>71.8</v>
      </c>
      <c r="H70" s="4">
        <v>5.5500000000000001E-2</v>
      </c>
      <c r="I70" s="1">
        <v>286.39999999999998</v>
      </c>
      <c r="J70" s="4">
        <v>3.0200000000000001E-2</v>
      </c>
      <c r="K70" s="4">
        <v>9.06E-2</v>
      </c>
    </row>
    <row r="71" spans="1:11" x14ac:dyDescent="0.15">
      <c r="A71" s="1">
        <v>240</v>
      </c>
      <c r="B71" s="1">
        <v>1676.6</v>
      </c>
      <c r="C71" s="1">
        <v>100008370176</v>
      </c>
      <c r="D71" s="1">
        <v>22.9</v>
      </c>
      <c r="E71" s="1">
        <v>18.3</v>
      </c>
      <c r="F71" s="4">
        <v>4.0199999999999996</v>
      </c>
      <c r="G71" s="1">
        <v>71.8</v>
      </c>
      <c r="H71" s="4">
        <v>5.5899999999999998E-2</v>
      </c>
      <c r="I71" s="1">
        <v>288.7</v>
      </c>
      <c r="J71" s="4">
        <v>3.0499999999999999E-2</v>
      </c>
      <c r="K71" s="4">
        <v>9.06E-2</v>
      </c>
    </row>
    <row r="72" spans="1:11" x14ac:dyDescent="0.15">
      <c r="A72" s="1">
        <v>241</v>
      </c>
      <c r="B72" s="1">
        <v>1688</v>
      </c>
      <c r="C72" s="1">
        <v>99898482688</v>
      </c>
      <c r="D72" s="1">
        <v>22.8</v>
      </c>
      <c r="E72" s="1">
        <v>18.399999999999999</v>
      </c>
      <c r="F72" s="4">
        <v>4.05</v>
      </c>
      <c r="G72" s="1">
        <v>71.8</v>
      </c>
      <c r="H72" s="4">
        <v>5.6300000000000003E-2</v>
      </c>
      <c r="I72" s="1">
        <v>290.8</v>
      </c>
      <c r="J72" s="4">
        <v>3.0700000000000002E-2</v>
      </c>
      <c r="K72" s="4">
        <v>9.06E-2</v>
      </c>
    </row>
    <row r="73" spans="1:11" x14ac:dyDescent="0.15">
      <c r="A73" s="1">
        <v>242</v>
      </c>
      <c r="B73" s="1">
        <v>1691.5</v>
      </c>
      <c r="C73" s="1">
        <v>99815882752</v>
      </c>
      <c r="D73" s="1">
        <v>22.8</v>
      </c>
      <c r="E73" s="1">
        <v>18.399999999999999</v>
      </c>
      <c r="F73" s="4">
        <v>3.67</v>
      </c>
      <c r="G73" s="1">
        <v>64.8</v>
      </c>
      <c r="H73" s="4">
        <v>5.67E-2</v>
      </c>
      <c r="I73" s="1">
        <v>237.9</v>
      </c>
      <c r="J73" s="4">
        <v>3.0700000000000002E-2</v>
      </c>
      <c r="K73" s="4">
        <v>9.06E-2</v>
      </c>
    </row>
    <row r="74" spans="1:11" x14ac:dyDescent="0.15">
      <c r="A74" s="1">
        <v>243</v>
      </c>
      <c r="B74" s="1">
        <v>1671.1</v>
      </c>
      <c r="C74" s="1">
        <v>99904471040</v>
      </c>
      <c r="D74" s="1">
        <v>22.8</v>
      </c>
      <c r="E74" s="1">
        <v>18.5</v>
      </c>
      <c r="F74" s="4">
        <v>3.57</v>
      </c>
      <c r="G74" s="1">
        <v>63.4</v>
      </c>
      <c r="H74" s="4">
        <v>5.6300000000000003E-2</v>
      </c>
      <c r="I74" s="1">
        <v>226.5</v>
      </c>
      <c r="J74" s="4">
        <v>3.04E-2</v>
      </c>
      <c r="K74" s="4">
        <v>9.06E-2</v>
      </c>
    </row>
    <row r="75" spans="1:11" x14ac:dyDescent="0.15">
      <c r="A75" s="1">
        <v>244</v>
      </c>
      <c r="B75" s="1">
        <v>1670.2</v>
      </c>
      <c r="C75" s="1">
        <v>99911483392</v>
      </c>
      <c r="D75" s="1">
        <v>22.8</v>
      </c>
      <c r="E75" s="1">
        <v>18.600000000000001</v>
      </c>
      <c r="F75" s="4">
        <v>3.55</v>
      </c>
      <c r="G75" s="1">
        <v>63.4</v>
      </c>
      <c r="H75" s="4">
        <v>5.6000000000000001E-2</v>
      </c>
      <c r="I75" s="1">
        <v>224.8</v>
      </c>
      <c r="J75" s="4">
        <v>3.04E-2</v>
      </c>
      <c r="K75" s="4">
        <v>9.06E-2</v>
      </c>
    </row>
    <row r="76" spans="1:11" x14ac:dyDescent="0.15">
      <c r="A76" s="1">
        <v>245</v>
      </c>
      <c r="B76" s="1">
        <v>1652</v>
      </c>
      <c r="C76" s="1">
        <v>99892322304</v>
      </c>
      <c r="D76" s="1">
        <v>22.7</v>
      </c>
      <c r="E76" s="1">
        <v>18.600000000000001</v>
      </c>
      <c r="F76" s="4">
        <v>3.53</v>
      </c>
      <c r="G76" s="1">
        <v>63.2</v>
      </c>
      <c r="H76" s="4">
        <v>5.57E-2</v>
      </c>
      <c r="I76" s="1">
        <v>222.9</v>
      </c>
      <c r="J76" s="4">
        <v>3.0099999999999998E-2</v>
      </c>
      <c r="K76" s="4">
        <v>9.06E-2</v>
      </c>
    </row>
    <row r="77" spans="1:11" x14ac:dyDescent="0.15">
      <c r="A77" s="1">
        <v>246</v>
      </c>
      <c r="B77" s="1">
        <v>1641</v>
      </c>
      <c r="C77" s="1">
        <v>99896942592</v>
      </c>
      <c r="D77" s="1">
        <v>22.7</v>
      </c>
      <c r="E77" s="1">
        <v>18.7</v>
      </c>
      <c r="F77" s="4">
        <v>3.5</v>
      </c>
      <c r="G77" s="1">
        <v>63.1</v>
      </c>
      <c r="H77" s="4">
        <v>5.5500000000000001E-2</v>
      </c>
      <c r="I77" s="1">
        <v>221</v>
      </c>
      <c r="J77" s="4">
        <v>2.9899999999999999E-2</v>
      </c>
      <c r="K77" s="4">
        <v>9.06E-2</v>
      </c>
    </row>
    <row r="78" spans="1:11" x14ac:dyDescent="0.15">
      <c r="A78" s="1">
        <v>247</v>
      </c>
      <c r="B78" s="1">
        <v>1629</v>
      </c>
      <c r="C78" s="1">
        <v>99893354496</v>
      </c>
      <c r="D78" s="1">
        <v>22.7</v>
      </c>
      <c r="E78" s="1">
        <v>18.8</v>
      </c>
      <c r="F78" s="4">
        <v>3.48</v>
      </c>
      <c r="G78" s="1">
        <v>63</v>
      </c>
      <c r="H78" s="4">
        <v>5.5300000000000002E-2</v>
      </c>
      <c r="I78" s="1">
        <v>219.3</v>
      </c>
      <c r="J78" s="4">
        <v>2.9700000000000001E-2</v>
      </c>
      <c r="K78" s="4">
        <v>9.06E-2</v>
      </c>
    </row>
    <row r="79" spans="1:11" x14ac:dyDescent="0.15">
      <c r="A79" s="1">
        <v>248</v>
      </c>
      <c r="B79" s="1">
        <v>1618.8</v>
      </c>
      <c r="C79" s="1">
        <v>99957522432</v>
      </c>
      <c r="D79" s="1">
        <v>22.8</v>
      </c>
      <c r="E79" s="1">
        <v>18.8</v>
      </c>
      <c r="F79" s="4">
        <v>3.46</v>
      </c>
      <c r="G79" s="1">
        <v>62.7</v>
      </c>
      <c r="H79" s="4">
        <v>5.5199999999999999E-2</v>
      </c>
      <c r="I79" s="1">
        <v>217.1</v>
      </c>
      <c r="J79" s="4">
        <v>2.9499999999999998E-2</v>
      </c>
      <c r="K79" s="4">
        <v>9.06E-2</v>
      </c>
    </row>
    <row r="80" spans="1:11" x14ac:dyDescent="0.15">
      <c r="A80" s="1">
        <v>249</v>
      </c>
      <c r="B80" s="1">
        <v>1608.3</v>
      </c>
      <c r="C80" s="1">
        <v>99929792512</v>
      </c>
      <c r="D80" s="1">
        <v>22.9</v>
      </c>
      <c r="E80" s="1">
        <v>18.899999999999999</v>
      </c>
      <c r="F80" s="4">
        <v>3.41</v>
      </c>
      <c r="G80" s="1">
        <v>62.1</v>
      </c>
      <c r="H80" s="4">
        <v>5.5E-2</v>
      </c>
      <c r="I80" s="1">
        <v>211.9</v>
      </c>
      <c r="J80" s="4">
        <v>2.93E-2</v>
      </c>
      <c r="K80" s="4">
        <v>9.06E-2</v>
      </c>
    </row>
    <row r="81" spans="1:11" x14ac:dyDescent="0.15">
      <c r="A81" s="1">
        <v>250</v>
      </c>
      <c r="B81" s="1">
        <v>1602.5</v>
      </c>
      <c r="C81" s="1">
        <v>99947077632</v>
      </c>
      <c r="D81" s="1">
        <v>23</v>
      </c>
      <c r="E81" s="1">
        <v>19</v>
      </c>
      <c r="F81" s="4">
        <v>3.4</v>
      </c>
      <c r="G81" s="1">
        <v>62</v>
      </c>
      <c r="H81" s="4">
        <v>5.4800000000000001E-2</v>
      </c>
      <c r="I81" s="1">
        <v>210.7</v>
      </c>
      <c r="J81" s="4">
        <v>2.92E-2</v>
      </c>
      <c r="K81" s="4">
        <v>9.06E-2</v>
      </c>
    </row>
    <row r="82" spans="1:11" x14ac:dyDescent="0.15">
      <c r="A82" s="1">
        <v>251</v>
      </c>
      <c r="B82" s="1">
        <v>1596.7</v>
      </c>
      <c r="C82" s="1">
        <v>100018651136</v>
      </c>
      <c r="D82" s="1">
        <v>23</v>
      </c>
      <c r="E82" s="1">
        <v>19</v>
      </c>
      <c r="F82" s="4">
        <v>3.37</v>
      </c>
      <c r="G82" s="1">
        <v>61.8</v>
      </c>
      <c r="H82" s="4">
        <v>5.4600000000000003E-2</v>
      </c>
      <c r="I82" s="1">
        <v>208.3</v>
      </c>
      <c r="J82" s="4">
        <v>2.9100000000000001E-2</v>
      </c>
      <c r="K82" s="4">
        <v>9.06E-2</v>
      </c>
    </row>
    <row r="83" spans="1:11" x14ac:dyDescent="0.15">
      <c r="A83" s="1">
        <v>252</v>
      </c>
      <c r="B83" s="1">
        <v>1587.1</v>
      </c>
      <c r="C83" s="1">
        <v>99984056320</v>
      </c>
      <c r="D83" s="1">
        <v>23.1</v>
      </c>
      <c r="E83" s="1">
        <v>19.100000000000001</v>
      </c>
      <c r="F83" s="4">
        <v>3.36</v>
      </c>
      <c r="G83" s="1">
        <v>61.8</v>
      </c>
      <c r="H83" s="4">
        <v>5.45E-2</v>
      </c>
      <c r="I83" s="1">
        <v>207.7</v>
      </c>
      <c r="J83" s="4">
        <v>2.9000000000000001E-2</v>
      </c>
      <c r="K83" s="4">
        <v>9.06E-2</v>
      </c>
    </row>
    <row r="84" spans="1:11" x14ac:dyDescent="0.15">
      <c r="A84" s="1">
        <v>253</v>
      </c>
      <c r="B84" s="1">
        <v>1581.5</v>
      </c>
      <c r="C84" s="1">
        <v>100019503104</v>
      </c>
      <c r="D84" s="1">
        <v>23.1</v>
      </c>
      <c r="E84" s="1">
        <v>19.2</v>
      </c>
      <c r="F84" s="4">
        <v>3.35</v>
      </c>
      <c r="G84" s="1">
        <v>61.7</v>
      </c>
      <c r="H84" s="4">
        <v>5.4300000000000001E-2</v>
      </c>
      <c r="I84" s="1">
        <v>206.7</v>
      </c>
      <c r="J84" s="4">
        <v>2.8899999999999999E-2</v>
      </c>
      <c r="K84" s="4">
        <v>9.06E-2</v>
      </c>
    </row>
    <row r="85" spans="1:11" x14ac:dyDescent="0.15">
      <c r="A85" s="1">
        <v>254</v>
      </c>
      <c r="B85" s="1">
        <v>1576.2</v>
      </c>
      <c r="C85" s="1">
        <v>99974471680</v>
      </c>
      <c r="D85" s="1">
        <v>23.2</v>
      </c>
      <c r="E85" s="1">
        <v>19.2</v>
      </c>
      <c r="F85" s="4">
        <v>3.34</v>
      </c>
      <c r="G85" s="1">
        <v>61.7</v>
      </c>
      <c r="H85" s="4">
        <v>5.4199999999999998E-2</v>
      </c>
      <c r="I85" s="1">
        <v>206.2</v>
      </c>
      <c r="J85" s="4">
        <v>2.8799999999999999E-2</v>
      </c>
      <c r="K85" s="4">
        <v>9.06E-2</v>
      </c>
    </row>
    <row r="86" spans="1:11" x14ac:dyDescent="0.15">
      <c r="A86" s="1">
        <v>255</v>
      </c>
      <c r="B86" s="1">
        <v>1575.3</v>
      </c>
      <c r="C86" s="1">
        <v>99995189248</v>
      </c>
      <c r="D86" s="1">
        <v>23.2</v>
      </c>
      <c r="E86" s="1">
        <v>19.3</v>
      </c>
      <c r="F86" s="4">
        <v>3.34</v>
      </c>
      <c r="G86" s="1">
        <v>61.7</v>
      </c>
      <c r="H86" s="4">
        <v>5.4100000000000002E-2</v>
      </c>
      <c r="I86" s="1">
        <v>205.8</v>
      </c>
      <c r="J86" s="4">
        <v>2.87E-2</v>
      </c>
      <c r="K86" s="4">
        <v>9.06E-2</v>
      </c>
    </row>
    <row r="87" spans="1:11" x14ac:dyDescent="0.15">
      <c r="A87" s="1">
        <v>256</v>
      </c>
      <c r="B87" s="1">
        <v>1572</v>
      </c>
      <c r="C87" s="1">
        <v>100044513280</v>
      </c>
      <c r="D87" s="1">
        <v>23.2</v>
      </c>
      <c r="E87" s="1">
        <v>19.399999999999999</v>
      </c>
      <c r="F87" s="4">
        <v>3.33</v>
      </c>
      <c r="G87" s="1">
        <v>61.7</v>
      </c>
      <c r="H87" s="4">
        <v>5.3999999999999999E-2</v>
      </c>
      <c r="I87" s="1">
        <v>205.5</v>
      </c>
      <c r="J87" s="4">
        <v>2.87E-2</v>
      </c>
      <c r="K87" s="4">
        <v>9.06E-2</v>
      </c>
    </row>
    <row r="88" spans="1:11" x14ac:dyDescent="0.15">
      <c r="A88" s="1">
        <v>257</v>
      </c>
      <c r="B88" s="1">
        <v>1569.2</v>
      </c>
      <c r="C88" s="1">
        <v>100081524736</v>
      </c>
      <c r="D88" s="1">
        <v>23.3</v>
      </c>
      <c r="E88" s="1">
        <v>19.399999999999999</v>
      </c>
      <c r="F88" s="4">
        <v>3.33</v>
      </c>
      <c r="G88" s="1">
        <v>61.7</v>
      </c>
      <c r="H88" s="4">
        <v>5.3900000000000003E-2</v>
      </c>
      <c r="I88" s="1">
        <v>205.2</v>
      </c>
      <c r="J88" s="4">
        <v>2.86E-2</v>
      </c>
      <c r="K88" s="4">
        <v>9.06E-2</v>
      </c>
    </row>
    <row r="89" spans="1:11" x14ac:dyDescent="0.15">
      <c r="A89" s="1">
        <v>258</v>
      </c>
      <c r="B89" s="1">
        <v>1567.2</v>
      </c>
      <c r="C89" s="1">
        <v>100005806080</v>
      </c>
      <c r="D89" s="1">
        <v>23.3</v>
      </c>
      <c r="E89" s="1">
        <v>19.5</v>
      </c>
      <c r="F89" s="4">
        <v>3.32</v>
      </c>
      <c r="G89" s="1">
        <v>61.7</v>
      </c>
      <c r="H89" s="4">
        <v>5.3900000000000003E-2</v>
      </c>
      <c r="I89" s="1">
        <v>205</v>
      </c>
      <c r="J89" s="4">
        <v>2.86E-2</v>
      </c>
      <c r="K89" s="4">
        <v>9.06E-2</v>
      </c>
    </row>
    <row r="90" spans="1:11" x14ac:dyDescent="0.15">
      <c r="A90" s="1">
        <v>259</v>
      </c>
      <c r="B90" s="1">
        <v>1565.3</v>
      </c>
      <c r="C90" s="1">
        <v>100113055744</v>
      </c>
      <c r="D90" s="1">
        <v>23.4</v>
      </c>
      <c r="E90" s="1">
        <v>19.600000000000001</v>
      </c>
      <c r="F90" s="4">
        <v>3.32</v>
      </c>
      <c r="G90" s="1">
        <v>61.7</v>
      </c>
      <c r="H90" s="4">
        <v>5.3800000000000001E-2</v>
      </c>
      <c r="I90" s="1">
        <v>204.7</v>
      </c>
      <c r="J90" s="4">
        <v>2.86E-2</v>
      </c>
      <c r="K90" s="4">
        <v>9.06E-2</v>
      </c>
    </row>
    <row r="91" spans="1:11" x14ac:dyDescent="0.15">
      <c r="A91" s="1">
        <v>260</v>
      </c>
      <c r="B91" s="1">
        <v>1563.8</v>
      </c>
      <c r="C91" s="1">
        <v>100084604928</v>
      </c>
      <c r="D91" s="1">
        <v>23.4</v>
      </c>
      <c r="E91" s="1">
        <v>19.600000000000001</v>
      </c>
      <c r="F91" s="4">
        <v>3.32</v>
      </c>
      <c r="G91" s="1">
        <v>61.7</v>
      </c>
      <c r="H91" s="4">
        <v>5.3800000000000001E-2</v>
      </c>
      <c r="I91" s="1">
        <v>204.6</v>
      </c>
      <c r="J91" s="4">
        <v>2.8500000000000001E-2</v>
      </c>
      <c r="K91" s="4">
        <v>9.06E-2</v>
      </c>
    </row>
    <row r="92" spans="1:11" x14ac:dyDescent="0.15">
      <c r="A92" s="1">
        <v>261</v>
      </c>
      <c r="B92" s="1">
        <v>1561.4</v>
      </c>
      <c r="C92" s="1">
        <v>100028923904</v>
      </c>
      <c r="D92" s="1">
        <v>23.4</v>
      </c>
      <c r="E92" s="1">
        <v>19.7</v>
      </c>
      <c r="F92" s="4">
        <v>3.31</v>
      </c>
      <c r="G92" s="1">
        <v>61.7</v>
      </c>
      <c r="H92" s="4">
        <v>5.3699999999999998E-2</v>
      </c>
      <c r="I92" s="1">
        <v>204.4</v>
      </c>
      <c r="J92" s="4">
        <v>2.8500000000000001E-2</v>
      </c>
      <c r="K92" s="4">
        <v>9.06E-2</v>
      </c>
    </row>
    <row r="93" spans="1:11" x14ac:dyDescent="0.15">
      <c r="A93" s="1">
        <v>262</v>
      </c>
      <c r="B93" s="1">
        <v>1560.8</v>
      </c>
      <c r="C93" s="1">
        <v>100044513280</v>
      </c>
      <c r="D93" s="1">
        <v>23.4</v>
      </c>
      <c r="E93" s="1">
        <v>19.7</v>
      </c>
      <c r="F93" s="4">
        <v>3.31</v>
      </c>
      <c r="G93" s="1">
        <v>61.7</v>
      </c>
      <c r="H93" s="4">
        <v>5.3699999999999998E-2</v>
      </c>
      <c r="I93" s="1">
        <v>204.3</v>
      </c>
      <c r="J93" s="4">
        <v>2.8500000000000001E-2</v>
      </c>
      <c r="K93" s="4">
        <v>9.06E-2</v>
      </c>
    </row>
    <row r="94" spans="1:11" x14ac:dyDescent="0.15">
      <c r="A94" s="1">
        <v>263</v>
      </c>
      <c r="B94" s="1">
        <v>1560.2</v>
      </c>
      <c r="C94" s="1">
        <v>100051705856</v>
      </c>
      <c r="D94" s="1">
        <v>23.4</v>
      </c>
      <c r="E94" s="1">
        <v>19.8</v>
      </c>
      <c r="F94" s="4">
        <v>3.31</v>
      </c>
      <c r="G94" s="1">
        <v>61.7</v>
      </c>
      <c r="H94" s="4">
        <v>5.3699999999999998E-2</v>
      </c>
      <c r="I94" s="1">
        <v>204.2</v>
      </c>
      <c r="J94" s="4">
        <v>2.8500000000000001E-2</v>
      </c>
      <c r="K94" s="4">
        <v>9.06E-2</v>
      </c>
    </row>
    <row r="95" spans="1:11" x14ac:dyDescent="0.15">
      <c r="A95" s="1">
        <v>264</v>
      </c>
      <c r="B95" s="1">
        <v>1559.4</v>
      </c>
      <c r="C95" s="1">
        <v>100062502912</v>
      </c>
      <c r="D95" s="1">
        <v>23.4</v>
      </c>
      <c r="E95" s="1">
        <v>19.899999999999999</v>
      </c>
      <c r="F95" s="4">
        <v>3.31</v>
      </c>
      <c r="G95" s="1">
        <v>61.7</v>
      </c>
      <c r="H95" s="4">
        <v>5.3600000000000002E-2</v>
      </c>
      <c r="I95" s="1">
        <v>204.1</v>
      </c>
      <c r="J95" s="4">
        <v>2.8500000000000001E-2</v>
      </c>
      <c r="K95" s="4">
        <v>9.06E-2</v>
      </c>
    </row>
    <row r="96" spans="1:11" x14ac:dyDescent="0.15">
      <c r="A96" s="1">
        <v>265</v>
      </c>
      <c r="B96" s="1">
        <v>1559.3</v>
      </c>
      <c r="C96" s="1">
        <v>100044169216</v>
      </c>
      <c r="D96" s="1">
        <v>23.4</v>
      </c>
      <c r="E96" s="1">
        <v>19.899999999999999</v>
      </c>
      <c r="F96" s="4">
        <v>3.31</v>
      </c>
      <c r="G96" s="1">
        <v>61.7</v>
      </c>
      <c r="H96" s="4">
        <v>5.3600000000000002E-2</v>
      </c>
      <c r="I96" s="1">
        <v>204</v>
      </c>
      <c r="J96" s="4">
        <v>2.8500000000000001E-2</v>
      </c>
      <c r="K96" s="4">
        <v>9.06E-2</v>
      </c>
    </row>
    <row r="97" spans="1:11" x14ac:dyDescent="0.15">
      <c r="A97" s="1">
        <v>266</v>
      </c>
      <c r="B97" s="1">
        <v>1558.9</v>
      </c>
      <c r="C97" s="1">
        <v>100038172672</v>
      </c>
      <c r="D97" s="1">
        <v>23.3</v>
      </c>
      <c r="E97" s="1">
        <v>20</v>
      </c>
      <c r="F97" s="4">
        <v>3.31</v>
      </c>
      <c r="G97" s="1">
        <v>61.7</v>
      </c>
      <c r="H97" s="4">
        <v>5.3600000000000002E-2</v>
      </c>
      <c r="I97" s="1">
        <v>203.9</v>
      </c>
      <c r="J97" s="4">
        <v>2.8500000000000001E-2</v>
      </c>
      <c r="K97" s="4">
        <v>9.06E-2</v>
      </c>
    </row>
    <row r="98" spans="1:11" x14ac:dyDescent="0.15">
      <c r="A98" s="1">
        <v>267</v>
      </c>
      <c r="B98" s="1">
        <v>1558.3</v>
      </c>
      <c r="C98" s="1">
        <v>100052910080</v>
      </c>
      <c r="D98" s="1">
        <v>23.3</v>
      </c>
      <c r="E98" s="1">
        <v>20.100000000000001</v>
      </c>
      <c r="F98" s="4">
        <v>3.31</v>
      </c>
      <c r="G98" s="1">
        <v>61.7</v>
      </c>
      <c r="H98" s="4">
        <v>5.3600000000000002E-2</v>
      </c>
      <c r="I98" s="1">
        <v>203.9</v>
      </c>
      <c r="J98" s="4">
        <v>2.8500000000000001E-2</v>
      </c>
      <c r="K98" s="4">
        <v>9.06E-2</v>
      </c>
    </row>
    <row r="99" spans="1:11" x14ac:dyDescent="0.15">
      <c r="A99" s="1">
        <v>268</v>
      </c>
      <c r="B99" s="1">
        <v>1556.1</v>
      </c>
      <c r="C99" s="1">
        <v>100122148864</v>
      </c>
      <c r="D99" s="1">
        <v>23.2</v>
      </c>
      <c r="E99" s="1">
        <v>20.100000000000001</v>
      </c>
      <c r="F99" s="4">
        <v>3.31</v>
      </c>
      <c r="G99" s="1">
        <v>61.7</v>
      </c>
      <c r="H99" s="4">
        <v>5.3600000000000002E-2</v>
      </c>
      <c r="I99" s="1">
        <v>203.9</v>
      </c>
      <c r="J99" s="4">
        <v>2.8400000000000002E-2</v>
      </c>
      <c r="K99" s="4">
        <v>9.06E-2</v>
      </c>
    </row>
    <row r="100" spans="1:11" x14ac:dyDescent="0.15">
      <c r="A100" s="1">
        <v>269</v>
      </c>
      <c r="B100" s="1">
        <v>1551.5</v>
      </c>
      <c r="C100" s="1">
        <v>99990052864</v>
      </c>
      <c r="D100" s="1">
        <v>23.1</v>
      </c>
      <c r="E100" s="1">
        <v>20.2</v>
      </c>
      <c r="F100" s="4">
        <v>3.3</v>
      </c>
      <c r="G100" s="1">
        <v>61.7</v>
      </c>
      <c r="H100" s="4">
        <v>5.3600000000000002E-2</v>
      </c>
      <c r="I100" s="1">
        <v>203.8</v>
      </c>
      <c r="J100" s="4">
        <v>2.8299999999999999E-2</v>
      </c>
      <c r="K100" s="4">
        <v>9.06E-2</v>
      </c>
    </row>
    <row r="101" spans="1:11" x14ac:dyDescent="0.15">
      <c r="A101" s="1">
        <v>270</v>
      </c>
      <c r="B101" s="1">
        <v>1507.1</v>
      </c>
      <c r="C101" s="1">
        <v>99959406592</v>
      </c>
      <c r="D101" s="1">
        <v>23</v>
      </c>
      <c r="E101" s="1">
        <v>20.3</v>
      </c>
      <c r="F101" s="4">
        <v>3.3</v>
      </c>
      <c r="G101" s="1">
        <v>61.7</v>
      </c>
      <c r="H101" s="4">
        <v>5.3600000000000002E-2</v>
      </c>
      <c r="I101" s="1">
        <v>203.8</v>
      </c>
      <c r="J101" s="4">
        <v>2.76E-2</v>
      </c>
      <c r="K101" s="4">
        <v>9.06E-2</v>
      </c>
    </row>
    <row r="102" spans="1:11" x14ac:dyDescent="0.15">
      <c r="A102" s="1">
        <v>271</v>
      </c>
      <c r="B102" s="1">
        <v>1504.4</v>
      </c>
      <c r="C102" s="1">
        <v>99958038528</v>
      </c>
      <c r="D102" s="1">
        <v>22.9</v>
      </c>
      <c r="E102" s="1">
        <v>20.3</v>
      </c>
      <c r="F102" s="4">
        <v>3.3</v>
      </c>
      <c r="G102" s="1">
        <v>61.7</v>
      </c>
      <c r="H102" s="4">
        <v>5.3600000000000002E-2</v>
      </c>
      <c r="I102" s="1">
        <v>203.8</v>
      </c>
      <c r="J102" s="4">
        <v>2.75E-2</v>
      </c>
      <c r="K102" s="4">
        <v>9.06E-2</v>
      </c>
    </row>
    <row r="103" spans="1:11" x14ac:dyDescent="0.15">
      <c r="A103" s="1">
        <v>272</v>
      </c>
      <c r="B103" s="1">
        <v>1507.3</v>
      </c>
      <c r="C103" s="1">
        <v>99957694464</v>
      </c>
      <c r="D103" s="1">
        <v>23</v>
      </c>
      <c r="E103" s="1">
        <v>20.399999999999999</v>
      </c>
      <c r="F103" s="4">
        <v>3.3</v>
      </c>
      <c r="G103" s="1">
        <v>61.7</v>
      </c>
      <c r="H103" s="4">
        <v>5.3600000000000002E-2</v>
      </c>
      <c r="I103" s="1">
        <v>203.8</v>
      </c>
      <c r="J103" s="4">
        <v>2.76E-2</v>
      </c>
      <c r="K103" s="4">
        <v>9.06E-2</v>
      </c>
    </row>
    <row r="104" spans="1:11" x14ac:dyDescent="0.15">
      <c r="A104" s="1">
        <v>273</v>
      </c>
      <c r="B104" s="1">
        <v>1503.4</v>
      </c>
      <c r="C104" s="1">
        <v>99981148160</v>
      </c>
      <c r="D104" s="1">
        <v>23</v>
      </c>
      <c r="E104" s="1">
        <v>20.399999999999999</v>
      </c>
      <c r="F104" s="4">
        <v>3.3</v>
      </c>
      <c r="G104" s="1">
        <v>61.7</v>
      </c>
      <c r="H104" s="4">
        <v>5.3600000000000002E-2</v>
      </c>
      <c r="I104" s="1">
        <v>203.8</v>
      </c>
      <c r="J104" s="4">
        <v>2.75E-2</v>
      </c>
      <c r="K104" s="4">
        <v>9.06E-2</v>
      </c>
    </row>
    <row r="105" spans="1:11" x14ac:dyDescent="0.15">
      <c r="A105" s="1">
        <v>274</v>
      </c>
      <c r="B105" s="1">
        <v>1495.1</v>
      </c>
      <c r="C105" s="1">
        <v>99962142720</v>
      </c>
      <c r="D105" s="1">
        <v>22.9</v>
      </c>
      <c r="E105" s="1">
        <v>20.5</v>
      </c>
      <c r="F105" s="4">
        <v>3.3</v>
      </c>
      <c r="G105" s="1">
        <v>61.7</v>
      </c>
      <c r="H105" s="4">
        <v>5.3600000000000002E-2</v>
      </c>
      <c r="I105" s="1">
        <v>203.8</v>
      </c>
      <c r="J105" s="4">
        <v>2.7400000000000001E-2</v>
      </c>
      <c r="K105" s="4">
        <v>9.06E-2</v>
      </c>
    </row>
    <row r="106" spans="1:11" x14ac:dyDescent="0.15">
      <c r="A106" s="1">
        <v>275</v>
      </c>
      <c r="B106" s="1">
        <v>1495.1</v>
      </c>
      <c r="C106" s="1">
        <v>99966590976</v>
      </c>
      <c r="D106" s="1">
        <v>22.9</v>
      </c>
      <c r="E106" s="1">
        <v>20.5</v>
      </c>
      <c r="F106" s="4">
        <v>3.3</v>
      </c>
      <c r="G106" s="1">
        <v>61.7</v>
      </c>
      <c r="H106" s="4">
        <v>5.3600000000000002E-2</v>
      </c>
      <c r="I106" s="1">
        <v>203.8</v>
      </c>
      <c r="J106" s="4">
        <v>2.7300000000000001E-2</v>
      </c>
      <c r="K106" s="4">
        <v>9.06E-2</v>
      </c>
    </row>
    <row r="107" spans="1:11" x14ac:dyDescent="0.15">
      <c r="A107" s="1">
        <v>276</v>
      </c>
      <c r="B107" s="1">
        <v>1495.6</v>
      </c>
      <c r="C107" s="1">
        <v>100094377984</v>
      </c>
      <c r="D107" s="1">
        <v>23</v>
      </c>
      <c r="E107" s="1">
        <v>20.6</v>
      </c>
      <c r="F107" s="4">
        <v>3.31</v>
      </c>
      <c r="G107" s="1">
        <v>61.7</v>
      </c>
      <c r="H107" s="4">
        <v>5.3600000000000002E-2</v>
      </c>
      <c r="I107" s="1">
        <v>203.9</v>
      </c>
      <c r="J107" s="4">
        <v>2.7400000000000001E-2</v>
      </c>
      <c r="K107" s="4">
        <v>9.06E-2</v>
      </c>
    </row>
    <row r="108" spans="1:11" x14ac:dyDescent="0.15">
      <c r="A108" s="1">
        <v>277</v>
      </c>
      <c r="B108" s="1">
        <v>1496</v>
      </c>
      <c r="C108" s="1">
        <v>100414840832</v>
      </c>
      <c r="D108" s="1">
        <v>23</v>
      </c>
      <c r="E108" s="1">
        <v>20.7</v>
      </c>
      <c r="F108" s="4">
        <v>3.31</v>
      </c>
      <c r="G108" s="1">
        <v>61.7</v>
      </c>
      <c r="H108" s="4">
        <v>5.3600000000000002E-2</v>
      </c>
      <c r="I108" s="1">
        <v>203.9</v>
      </c>
      <c r="J108" s="4">
        <v>2.7400000000000001E-2</v>
      </c>
      <c r="K108" s="4">
        <v>9.0700000000000003E-2</v>
      </c>
    </row>
    <row r="109" spans="1:11" x14ac:dyDescent="0.15">
      <c r="A109" s="1">
        <v>278</v>
      </c>
      <c r="B109" s="1">
        <v>1495.9</v>
      </c>
      <c r="C109" s="1">
        <v>100000497664</v>
      </c>
      <c r="D109" s="1">
        <v>23.1</v>
      </c>
      <c r="E109" s="1">
        <v>20.7</v>
      </c>
      <c r="F109" s="4">
        <v>3.31</v>
      </c>
      <c r="G109" s="1">
        <v>61.7</v>
      </c>
      <c r="H109" s="4">
        <v>5.3600000000000002E-2</v>
      </c>
      <c r="I109" s="1">
        <v>203.9</v>
      </c>
      <c r="J109" s="4">
        <v>2.7400000000000001E-2</v>
      </c>
      <c r="K109" s="4">
        <v>9.06E-2</v>
      </c>
    </row>
    <row r="110" spans="1:11" x14ac:dyDescent="0.15">
      <c r="A110" s="1">
        <v>279</v>
      </c>
      <c r="B110" s="1">
        <v>1491.3</v>
      </c>
      <c r="C110" s="1">
        <v>99980632064</v>
      </c>
      <c r="D110" s="1">
        <v>23</v>
      </c>
      <c r="E110" s="1">
        <v>20.8</v>
      </c>
      <c r="F110" s="4">
        <v>3.31</v>
      </c>
      <c r="G110" s="1">
        <v>61.7</v>
      </c>
      <c r="H110" s="4">
        <v>5.3600000000000002E-2</v>
      </c>
      <c r="I110" s="1">
        <v>203.9</v>
      </c>
      <c r="J110" s="4">
        <v>2.7300000000000001E-2</v>
      </c>
      <c r="K110" s="4">
        <v>9.06E-2</v>
      </c>
    </row>
    <row r="111" spans="1:11" x14ac:dyDescent="0.15">
      <c r="A111" s="1">
        <v>280</v>
      </c>
      <c r="B111" s="1">
        <v>1494.4</v>
      </c>
      <c r="C111" s="1">
        <v>99976527872</v>
      </c>
      <c r="D111" s="1">
        <v>22.9</v>
      </c>
      <c r="E111" s="1">
        <v>20.8</v>
      </c>
      <c r="F111" s="4">
        <v>3.31</v>
      </c>
      <c r="G111" s="1">
        <v>61.7</v>
      </c>
      <c r="H111" s="4">
        <v>5.3600000000000002E-2</v>
      </c>
      <c r="I111" s="1">
        <v>204</v>
      </c>
      <c r="J111" s="4">
        <v>2.7300000000000001E-2</v>
      </c>
      <c r="K111" s="4">
        <v>9.06E-2</v>
      </c>
    </row>
    <row r="112" spans="1:11" x14ac:dyDescent="0.15">
      <c r="A112" s="1">
        <v>281</v>
      </c>
      <c r="B112" s="1">
        <v>1493.2</v>
      </c>
      <c r="C112" s="1">
        <v>99954958336</v>
      </c>
      <c r="D112" s="1">
        <v>22.9</v>
      </c>
      <c r="E112" s="1">
        <v>20.9</v>
      </c>
      <c r="F112" s="4">
        <v>3.31</v>
      </c>
      <c r="G112" s="1">
        <v>61.7</v>
      </c>
      <c r="H112" s="4">
        <v>5.3600000000000002E-2</v>
      </c>
      <c r="I112" s="1">
        <v>204</v>
      </c>
      <c r="J112" s="4">
        <v>2.7300000000000001E-2</v>
      </c>
      <c r="K112" s="4">
        <v>9.06E-2</v>
      </c>
    </row>
    <row r="113" spans="1:11" x14ac:dyDescent="0.15">
      <c r="A113" s="1">
        <v>282</v>
      </c>
      <c r="B113" s="1">
        <v>1493.8</v>
      </c>
      <c r="C113" s="1">
        <v>100006830080</v>
      </c>
      <c r="D113" s="1">
        <v>23</v>
      </c>
      <c r="E113" s="1">
        <v>21</v>
      </c>
      <c r="F113" s="4">
        <v>3.31</v>
      </c>
      <c r="G113" s="1">
        <v>61.7</v>
      </c>
      <c r="H113" s="4">
        <v>5.3600000000000002E-2</v>
      </c>
      <c r="I113" s="1">
        <v>204</v>
      </c>
      <c r="J113" s="4">
        <v>2.7300000000000001E-2</v>
      </c>
      <c r="K113" s="4">
        <v>9.06E-2</v>
      </c>
    </row>
    <row r="114" spans="1:11" x14ac:dyDescent="0.15">
      <c r="A114" s="1">
        <v>283</v>
      </c>
      <c r="B114" s="1">
        <v>1489.8</v>
      </c>
      <c r="C114" s="1">
        <v>100164329472</v>
      </c>
      <c r="D114" s="1">
        <v>23</v>
      </c>
      <c r="E114" s="1">
        <v>21</v>
      </c>
      <c r="F114" s="4">
        <v>3.31</v>
      </c>
      <c r="G114" s="1">
        <v>61.7</v>
      </c>
      <c r="H114" s="4">
        <v>5.3600000000000002E-2</v>
      </c>
      <c r="I114" s="1">
        <v>204.1</v>
      </c>
      <c r="J114" s="4">
        <v>2.7300000000000001E-2</v>
      </c>
      <c r="K114" s="4">
        <v>9.06E-2</v>
      </c>
    </row>
    <row r="115" spans="1:11" x14ac:dyDescent="0.15">
      <c r="A115" s="1">
        <v>284</v>
      </c>
      <c r="B115" s="1">
        <v>1489.6</v>
      </c>
      <c r="C115" s="1">
        <v>100100890624</v>
      </c>
      <c r="D115" s="1">
        <v>23</v>
      </c>
      <c r="E115" s="1">
        <v>21.1</v>
      </c>
      <c r="F115" s="4">
        <v>3.31</v>
      </c>
      <c r="G115" s="1">
        <v>61.7</v>
      </c>
      <c r="H115" s="4">
        <v>5.3600000000000002E-2</v>
      </c>
      <c r="I115" s="1">
        <v>204.1</v>
      </c>
      <c r="J115" s="4">
        <v>2.7300000000000001E-2</v>
      </c>
      <c r="K115" s="4">
        <v>9.06E-2</v>
      </c>
    </row>
    <row r="116" spans="1:11" x14ac:dyDescent="0.15">
      <c r="A116" s="1">
        <v>285</v>
      </c>
      <c r="B116" s="1">
        <v>1495.6</v>
      </c>
      <c r="C116" s="1">
        <v>100072955904</v>
      </c>
      <c r="D116" s="1">
        <v>23.1</v>
      </c>
      <c r="E116" s="1">
        <v>21.2</v>
      </c>
      <c r="F116" s="4">
        <v>3.31</v>
      </c>
      <c r="G116" s="1">
        <v>61.7</v>
      </c>
      <c r="H116" s="4">
        <v>5.3699999999999998E-2</v>
      </c>
      <c r="I116" s="1">
        <v>204.1</v>
      </c>
      <c r="J116" s="4">
        <v>2.7400000000000001E-2</v>
      </c>
      <c r="K116" s="4">
        <v>9.06E-2</v>
      </c>
    </row>
    <row r="117" spans="1:11" x14ac:dyDescent="0.15">
      <c r="A117" s="1">
        <v>286</v>
      </c>
      <c r="B117" s="1">
        <v>1480.8</v>
      </c>
      <c r="C117" s="1">
        <v>99967107072</v>
      </c>
      <c r="D117" s="1">
        <v>23.1</v>
      </c>
      <c r="E117" s="1">
        <v>21.2</v>
      </c>
      <c r="F117" s="4">
        <v>3.31</v>
      </c>
      <c r="G117" s="1">
        <v>61.7</v>
      </c>
      <c r="H117" s="4">
        <v>5.3699999999999998E-2</v>
      </c>
      <c r="I117" s="1">
        <v>204.2</v>
      </c>
      <c r="J117" s="4">
        <v>2.7099999999999999E-2</v>
      </c>
      <c r="K117" s="4">
        <v>9.06E-2</v>
      </c>
    </row>
    <row r="118" spans="1:11" x14ac:dyDescent="0.15">
      <c r="A118" s="1">
        <v>287</v>
      </c>
      <c r="B118" s="1">
        <v>1485.5</v>
      </c>
      <c r="C118" s="1">
        <v>99994845184</v>
      </c>
      <c r="D118" s="1">
        <v>23</v>
      </c>
      <c r="E118" s="1">
        <v>21.3</v>
      </c>
      <c r="F118" s="4">
        <v>3.31</v>
      </c>
      <c r="G118" s="1">
        <v>61.7</v>
      </c>
      <c r="H118" s="4">
        <v>5.3699999999999998E-2</v>
      </c>
      <c r="I118" s="1">
        <v>204.2</v>
      </c>
      <c r="J118" s="4">
        <v>2.7199999999999998E-2</v>
      </c>
      <c r="K118" s="4">
        <v>9.06E-2</v>
      </c>
    </row>
    <row r="119" spans="1:11" x14ac:dyDescent="0.15">
      <c r="A119" s="1">
        <v>288</v>
      </c>
      <c r="B119" s="1">
        <v>1494.9</v>
      </c>
      <c r="C119" s="1">
        <v>99957350400</v>
      </c>
      <c r="D119" s="1">
        <v>23</v>
      </c>
      <c r="E119" s="1">
        <v>21.3</v>
      </c>
      <c r="F119" s="4">
        <v>3.31</v>
      </c>
      <c r="G119" s="1">
        <v>61.7</v>
      </c>
      <c r="H119" s="4">
        <v>5.3699999999999998E-2</v>
      </c>
      <c r="I119" s="1">
        <v>204.2</v>
      </c>
      <c r="J119" s="4">
        <v>2.7300000000000001E-2</v>
      </c>
      <c r="K119" s="4">
        <v>9.06E-2</v>
      </c>
    </row>
    <row r="120" spans="1:11" x14ac:dyDescent="0.15">
      <c r="A120" s="1">
        <v>289</v>
      </c>
      <c r="B120" s="1">
        <v>1497</v>
      </c>
      <c r="C120" s="1">
        <v>99951017984</v>
      </c>
      <c r="D120" s="1">
        <v>22.9</v>
      </c>
      <c r="E120" s="1">
        <v>21.4</v>
      </c>
      <c r="F120" s="4">
        <v>3.31</v>
      </c>
      <c r="G120" s="1">
        <v>61.7</v>
      </c>
      <c r="H120" s="4">
        <v>5.3699999999999998E-2</v>
      </c>
      <c r="I120" s="1">
        <v>204.3</v>
      </c>
      <c r="J120" s="4">
        <v>2.7400000000000001E-2</v>
      </c>
      <c r="K120" s="4">
        <v>9.06E-2</v>
      </c>
    </row>
    <row r="121" spans="1:11" x14ac:dyDescent="0.15">
      <c r="A121" s="1">
        <v>290</v>
      </c>
      <c r="B121" s="1">
        <v>1498.8</v>
      </c>
      <c r="C121" s="1">
        <v>99965394944</v>
      </c>
      <c r="D121" s="1">
        <v>23</v>
      </c>
      <c r="E121" s="1">
        <v>21.5</v>
      </c>
      <c r="F121" s="4">
        <v>3.31</v>
      </c>
      <c r="G121" s="1">
        <v>61.7</v>
      </c>
      <c r="H121" s="4">
        <v>5.3699999999999998E-2</v>
      </c>
      <c r="I121" s="1">
        <v>204.3</v>
      </c>
      <c r="J121" s="4">
        <v>2.7400000000000001E-2</v>
      </c>
      <c r="K121" s="4">
        <v>9.06E-2</v>
      </c>
    </row>
    <row r="122" spans="1:11" x14ac:dyDescent="0.15">
      <c r="A122" s="1">
        <v>291</v>
      </c>
      <c r="B122" s="1">
        <v>1495.7</v>
      </c>
      <c r="C122" s="1">
        <v>99988512768</v>
      </c>
      <c r="D122" s="1">
        <v>23.1</v>
      </c>
      <c r="E122" s="1">
        <v>21.5</v>
      </c>
      <c r="F122" s="4">
        <v>3.31</v>
      </c>
      <c r="G122" s="1">
        <v>61.7</v>
      </c>
      <c r="H122" s="4">
        <v>5.3699999999999998E-2</v>
      </c>
      <c r="I122" s="1">
        <v>204.4</v>
      </c>
      <c r="J122" s="4">
        <v>2.7400000000000001E-2</v>
      </c>
      <c r="K122" s="4">
        <v>9.06E-2</v>
      </c>
    </row>
    <row r="123" spans="1:11" x14ac:dyDescent="0.15">
      <c r="A123" s="1">
        <v>292</v>
      </c>
      <c r="B123" s="1">
        <v>1496</v>
      </c>
      <c r="C123" s="1">
        <v>100027555840</v>
      </c>
      <c r="D123" s="1">
        <v>23.2</v>
      </c>
      <c r="E123" s="1">
        <v>21.6</v>
      </c>
      <c r="F123" s="4">
        <v>3.31</v>
      </c>
      <c r="G123" s="1">
        <v>61.7</v>
      </c>
      <c r="H123" s="4">
        <v>5.3699999999999998E-2</v>
      </c>
      <c r="I123" s="1">
        <v>204.4</v>
      </c>
      <c r="J123" s="4">
        <v>2.7400000000000001E-2</v>
      </c>
      <c r="K123" s="4">
        <v>9.06E-2</v>
      </c>
    </row>
    <row r="124" spans="1:11" x14ac:dyDescent="0.15">
      <c r="A124" s="1">
        <v>293</v>
      </c>
      <c r="B124" s="1">
        <v>1494.8</v>
      </c>
      <c r="C124" s="1">
        <v>100021215232</v>
      </c>
      <c r="D124" s="1">
        <v>23.2</v>
      </c>
      <c r="E124" s="1">
        <v>21.6</v>
      </c>
      <c r="F124" s="4">
        <v>3.32</v>
      </c>
      <c r="G124" s="1">
        <v>61.7</v>
      </c>
      <c r="H124" s="4">
        <v>5.3699999999999998E-2</v>
      </c>
      <c r="I124" s="1">
        <v>204.5</v>
      </c>
      <c r="J124" s="4">
        <v>2.7300000000000001E-2</v>
      </c>
      <c r="K124" s="4">
        <v>9.06E-2</v>
      </c>
    </row>
    <row r="125" spans="1:11" x14ac:dyDescent="0.15">
      <c r="A125" s="1">
        <v>294</v>
      </c>
      <c r="B125" s="1">
        <v>1495.4</v>
      </c>
      <c r="C125" s="1">
        <v>100051361792</v>
      </c>
      <c r="D125" s="1">
        <v>23.2</v>
      </c>
      <c r="E125" s="1">
        <v>21.7</v>
      </c>
      <c r="F125" s="4">
        <v>3.32</v>
      </c>
      <c r="G125" s="1">
        <v>61.7</v>
      </c>
      <c r="H125" s="4">
        <v>5.3800000000000001E-2</v>
      </c>
      <c r="I125" s="1">
        <v>204.5</v>
      </c>
      <c r="J125" s="4">
        <v>2.7400000000000001E-2</v>
      </c>
      <c r="K125" s="4">
        <v>9.06E-2</v>
      </c>
    </row>
    <row r="126" spans="1:11" x14ac:dyDescent="0.15">
      <c r="A126" s="1">
        <v>295</v>
      </c>
      <c r="B126" s="1">
        <v>1494.2</v>
      </c>
      <c r="C126" s="1">
        <v>100049821696</v>
      </c>
      <c r="D126" s="1">
        <v>23.2</v>
      </c>
      <c r="E126" s="1">
        <v>21.8</v>
      </c>
      <c r="F126" s="4">
        <v>3.32</v>
      </c>
      <c r="G126" s="1">
        <v>61.7</v>
      </c>
      <c r="H126" s="4">
        <v>5.3800000000000001E-2</v>
      </c>
      <c r="I126" s="1">
        <v>204.5</v>
      </c>
      <c r="J126" s="4">
        <v>2.7300000000000001E-2</v>
      </c>
      <c r="K126" s="4">
        <v>9.06E-2</v>
      </c>
    </row>
    <row r="127" spans="1:11" x14ac:dyDescent="0.15">
      <c r="A127" s="1">
        <v>296</v>
      </c>
      <c r="B127" s="1">
        <v>1495</v>
      </c>
      <c r="C127" s="1">
        <v>99984572416</v>
      </c>
      <c r="D127" s="1">
        <v>23.1</v>
      </c>
      <c r="E127" s="1">
        <v>21.8</v>
      </c>
      <c r="F127" s="4">
        <v>3.32</v>
      </c>
      <c r="G127" s="1">
        <v>61.7</v>
      </c>
      <c r="H127" s="4">
        <v>5.3800000000000001E-2</v>
      </c>
      <c r="I127" s="1">
        <v>204.6</v>
      </c>
      <c r="J127" s="4">
        <v>2.7300000000000001E-2</v>
      </c>
      <c r="K127" s="4">
        <v>9.06E-2</v>
      </c>
    </row>
    <row r="128" spans="1:11" x14ac:dyDescent="0.15">
      <c r="A128" s="1">
        <v>297</v>
      </c>
      <c r="B128" s="1">
        <v>1494.7</v>
      </c>
      <c r="C128" s="1">
        <v>100002209792</v>
      </c>
      <c r="D128" s="1">
        <v>23.1</v>
      </c>
      <c r="E128" s="1">
        <v>21.9</v>
      </c>
      <c r="F128" s="4">
        <v>3.32</v>
      </c>
      <c r="G128" s="1">
        <v>61.7</v>
      </c>
      <c r="H128" s="4">
        <v>5.3800000000000001E-2</v>
      </c>
      <c r="I128" s="1">
        <v>204.6</v>
      </c>
      <c r="J128" s="4">
        <v>2.7300000000000001E-2</v>
      </c>
      <c r="K128" s="4">
        <v>9.06E-2</v>
      </c>
    </row>
    <row r="129" spans="1:11" x14ac:dyDescent="0.15">
      <c r="A129" s="1">
        <v>298</v>
      </c>
      <c r="B129" s="1">
        <v>1494.3</v>
      </c>
      <c r="C129" s="1">
        <v>99956326400</v>
      </c>
      <c r="D129" s="1">
        <v>22.9</v>
      </c>
      <c r="E129" s="1">
        <v>21.9</v>
      </c>
      <c r="F129" s="4">
        <v>3.32</v>
      </c>
      <c r="G129" s="1">
        <v>61.7</v>
      </c>
      <c r="H129" s="4">
        <v>5.3800000000000001E-2</v>
      </c>
      <c r="I129" s="1">
        <v>204.7</v>
      </c>
      <c r="J129" s="4">
        <v>2.7300000000000001E-2</v>
      </c>
      <c r="K129" s="4">
        <v>9.06E-2</v>
      </c>
    </row>
    <row r="130" spans="1:11" x14ac:dyDescent="0.15">
      <c r="A130" s="1">
        <v>299</v>
      </c>
      <c r="B130" s="1">
        <v>1495.9</v>
      </c>
      <c r="C130" s="1">
        <v>99994329088</v>
      </c>
      <c r="D130" s="1">
        <v>23</v>
      </c>
      <c r="E130" s="1">
        <v>22</v>
      </c>
      <c r="F130" s="4">
        <v>3.32</v>
      </c>
      <c r="G130" s="1">
        <v>61.7</v>
      </c>
      <c r="H130" s="4">
        <v>5.3800000000000001E-2</v>
      </c>
      <c r="I130" s="1">
        <v>204.7</v>
      </c>
      <c r="J130" s="4">
        <v>2.7400000000000001E-2</v>
      </c>
      <c r="K130" s="4">
        <v>9.06E-2</v>
      </c>
    </row>
    <row r="131" spans="1:11" x14ac:dyDescent="0.15">
      <c r="A131" s="1">
        <v>300</v>
      </c>
      <c r="B131" s="1">
        <v>1487.8</v>
      </c>
      <c r="C131" s="1">
        <v>100089577472</v>
      </c>
      <c r="D131" s="1">
        <v>23</v>
      </c>
      <c r="E131" s="1">
        <v>22.1</v>
      </c>
      <c r="F131" s="4">
        <v>3.32</v>
      </c>
      <c r="G131" s="1">
        <v>61.7</v>
      </c>
      <c r="H131" s="4">
        <v>5.3800000000000001E-2</v>
      </c>
      <c r="I131" s="1">
        <v>204.8</v>
      </c>
      <c r="J131" s="4">
        <v>2.7199999999999998E-2</v>
      </c>
      <c r="K131" s="4">
        <v>9.06E-2</v>
      </c>
    </row>
    <row r="132" spans="1:11" x14ac:dyDescent="0.15">
      <c r="A132" s="1">
        <v>301</v>
      </c>
      <c r="B132" s="1">
        <v>1474.2</v>
      </c>
      <c r="C132" s="1">
        <v>100019159040</v>
      </c>
      <c r="D132" s="1">
        <v>23.1</v>
      </c>
      <c r="E132" s="1">
        <v>22.1</v>
      </c>
      <c r="F132" s="4">
        <v>3.32</v>
      </c>
      <c r="G132" s="1">
        <v>61.7</v>
      </c>
      <c r="H132" s="4">
        <v>5.3800000000000001E-2</v>
      </c>
      <c r="I132" s="1">
        <v>204.8</v>
      </c>
      <c r="J132" s="4">
        <v>2.7E-2</v>
      </c>
      <c r="K132" s="4">
        <v>9.06E-2</v>
      </c>
    </row>
    <row r="133" spans="1:11" x14ac:dyDescent="0.15">
      <c r="A133" s="1">
        <v>302</v>
      </c>
      <c r="B133" s="1">
        <v>1472.8</v>
      </c>
      <c r="C133" s="1">
        <v>101011783680</v>
      </c>
      <c r="D133" s="1">
        <v>23.1</v>
      </c>
      <c r="E133" s="1">
        <v>22.2</v>
      </c>
      <c r="F133" s="4">
        <v>3.32</v>
      </c>
      <c r="G133" s="1">
        <v>61.7</v>
      </c>
      <c r="H133" s="4">
        <v>5.3800000000000001E-2</v>
      </c>
      <c r="I133" s="1">
        <v>204.8</v>
      </c>
      <c r="J133" s="4">
        <v>2.7E-2</v>
      </c>
      <c r="K133" s="4">
        <v>9.0700000000000003E-2</v>
      </c>
    </row>
    <row r="134" spans="1:11" x14ac:dyDescent="0.15">
      <c r="A134" s="1">
        <v>303</v>
      </c>
      <c r="B134" s="1">
        <v>1472.7</v>
      </c>
      <c r="C134" s="1">
        <v>99982516224</v>
      </c>
      <c r="D134" s="1">
        <v>23.2</v>
      </c>
      <c r="E134" s="1">
        <v>22.2</v>
      </c>
      <c r="F134" s="4">
        <v>3.32</v>
      </c>
      <c r="G134" s="1">
        <v>61.7</v>
      </c>
      <c r="H134" s="4">
        <v>5.3900000000000003E-2</v>
      </c>
      <c r="I134" s="1">
        <v>204.9</v>
      </c>
      <c r="J134" s="4">
        <v>2.7E-2</v>
      </c>
      <c r="K134" s="4">
        <v>9.06E-2</v>
      </c>
    </row>
    <row r="135" spans="1:11" x14ac:dyDescent="0.15">
      <c r="A135" s="1">
        <v>304</v>
      </c>
      <c r="B135" s="1">
        <v>1471.9</v>
      </c>
      <c r="C135" s="1">
        <v>100004265984</v>
      </c>
      <c r="D135" s="1">
        <v>23.2</v>
      </c>
      <c r="E135" s="1">
        <v>22.3</v>
      </c>
      <c r="F135" s="4">
        <v>3.32</v>
      </c>
      <c r="G135" s="1">
        <v>61.7</v>
      </c>
      <c r="H135" s="4">
        <v>5.3900000000000003E-2</v>
      </c>
      <c r="I135" s="1">
        <v>204.9</v>
      </c>
      <c r="J135" s="4">
        <v>2.69E-2</v>
      </c>
      <c r="K135" s="4">
        <v>9.06E-2</v>
      </c>
    </row>
    <row r="136" spans="1:11" x14ac:dyDescent="0.15">
      <c r="A136" s="1">
        <v>305</v>
      </c>
      <c r="B136" s="1">
        <v>1471.3</v>
      </c>
      <c r="C136" s="1">
        <v>100027383808</v>
      </c>
      <c r="D136" s="1">
        <v>23.3</v>
      </c>
      <c r="E136" s="1">
        <v>22.4</v>
      </c>
      <c r="F136" s="4">
        <v>3.32</v>
      </c>
      <c r="G136" s="1">
        <v>61.7</v>
      </c>
      <c r="H136" s="4">
        <v>5.3900000000000003E-2</v>
      </c>
      <c r="I136" s="1">
        <v>205</v>
      </c>
      <c r="J136" s="4">
        <v>2.69E-2</v>
      </c>
      <c r="K136" s="4">
        <v>9.06E-2</v>
      </c>
    </row>
    <row r="137" spans="1:11" x14ac:dyDescent="0.15">
      <c r="A137" s="1">
        <v>306</v>
      </c>
      <c r="B137" s="1">
        <v>1471</v>
      </c>
      <c r="C137" s="1">
        <v>100081008640</v>
      </c>
      <c r="D137" s="1">
        <v>23.3</v>
      </c>
      <c r="E137" s="1">
        <v>22.4</v>
      </c>
      <c r="F137" s="4">
        <v>3.32</v>
      </c>
      <c r="G137" s="1">
        <v>61.7</v>
      </c>
      <c r="H137" s="4">
        <v>5.3900000000000003E-2</v>
      </c>
      <c r="I137" s="1">
        <v>205</v>
      </c>
      <c r="J137" s="4">
        <v>2.69E-2</v>
      </c>
      <c r="K137" s="4">
        <v>9.06E-2</v>
      </c>
    </row>
    <row r="138" spans="1:11" x14ac:dyDescent="0.15">
      <c r="A138" s="1">
        <v>307</v>
      </c>
      <c r="B138" s="1">
        <v>1470.6</v>
      </c>
      <c r="C138" s="1">
        <v>100115800064</v>
      </c>
      <c r="D138" s="1">
        <v>23.4</v>
      </c>
      <c r="E138" s="1">
        <v>22.5</v>
      </c>
      <c r="F138" s="4">
        <v>3.32</v>
      </c>
      <c r="G138" s="1">
        <v>61.7</v>
      </c>
      <c r="H138" s="4">
        <v>5.3900000000000003E-2</v>
      </c>
      <c r="I138" s="1">
        <v>205.1</v>
      </c>
      <c r="J138" s="4">
        <v>2.69E-2</v>
      </c>
      <c r="K138" s="4">
        <v>9.06E-2</v>
      </c>
    </row>
    <row r="139" spans="1:11" x14ac:dyDescent="0.15">
      <c r="A139" s="1">
        <v>308</v>
      </c>
      <c r="B139" s="1">
        <v>1471.8</v>
      </c>
      <c r="C139" s="1">
        <v>100070555648</v>
      </c>
      <c r="D139" s="1">
        <v>23.4</v>
      </c>
      <c r="E139" s="1">
        <v>22.5</v>
      </c>
      <c r="F139" s="4">
        <v>3.33</v>
      </c>
      <c r="G139" s="1">
        <v>61.7</v>
      </c>
      <c r="H139" s="4">
        <v>5.3900000000000003E-2</v>
      </c>
      <c r="I139" s="1">
        <v>205.1</v>
      </c>
      <c r="J139" s="4">
        <v>2.69E-2</v>
      </c>
      <c r="K139" s="4">
        <v>9.06E-2</v>
      </c>
    </row>
    <row r="140" spans="1:11" x14ac:dyDescent="0.15">
      <c r="A140" s="1">
        <v>309</v>
      </c>
      <c r="B140" s="1">
        <v>1472.3</v>
      </c>
      <c r="C140" s="1">
        <v>100100890624</v>
      </c>
      <c r="D140" s="1">
        <v>23.4</v>
      </c>
      <c r="E140" s="1">
        <v>22.6</v>
      </c>
      <c r="F140" s="4">
        <v>3.33</v>
      </c>
      <c r="G140" s="1">
        <v>61.7</v>
      </c>
      <c r="H140" s="4">
        <v>5.3900000000000003E-2</v>
      </c>
      <c r="I140" s="1">
        <v>205.1</v>
      </c>
      <c r="J140" s="4">
        <v>2.69E-2</v>
      </c>
      <c r="K140" s="4">
        <v>9.06E-2</v>
      </c>
    </row>
    <row r="141" spans="1:11" x14ac:dyDescent="0.15">
      <c r="A141" s="1">
        <v>310</v>
      </c>
      <c r="B141" s="1">
        <v>1473.8</v>
      </c>
      <c r="C141" s="1">
        <v>100112203776</v>
      </c>
      <c r="D141" s="1">
        <v>23.5</v>
      </c>
      <c r="E141" s="1">
        <v>22.7</v>
      </c>
      <c r="F141" s="4">
        <v>3.33</v>
      </c>
      <c r="G141" s="1">
        <v>61.7</v>
      </c>
      <c r="H141" s="4">
        <v>5.3900000000000003E-2</v>
      </c>
      <c r="I141" s="1">
        <v>205.2</v>
      </c>
      <c r="J141" s="4">
        <v>2.7E-2</v>
      </c>
      <c r="K141" s="4">
        <v>9.06E-2</v>
      </c>
    </row>
    <row r="142" spans="1:11" x14ac:dyDescent="0.15">
      <c r="A142" s="1">
        <v>311</v>
      </c>
      <c r="B142" s="1">
        <v>1474.9</v>
      </c>
      <c r="C142" s="1">
        <v>100121116672</v>
      </c>
      <c r="D142" s="1">
        <v>23.5</v>
      </c>
      <c r="E142" s="1">
        <v>22.7</v>
      </c>
      <c r="F142" s="4">
        <v>3.33</v>
      </c>
      <c r="G142" s="1">
        <v>61.7</v>
      </c>
      <c r="H142" s="4">
        <v>5.3900000000000003E-2</v>
      </c>
      <c r="I142" s="1">
        <v>205.2</v>
      </c>
      <c r="J142" s="4">
        <v>2.7E-2</v>
      </c>
      <c r="K142" s="4">
        <v>9.06E-2</v>
      </c>
    </row>
    <row r="143" spans="1:11" x14ac:dyDescent="0.15">
      <c r="A143" s="1">
        <v>312</v>
      </c>
      <c r="B143" s="1">
        <v>1476.4</v>
      </c>
      <c r="C143" s="1">
        <v>100369981440</v>
      </c>
      <c r="D143" s="1">
        <v>23.5</v>
      </c>
      <c r="E143" s="1">
        <v>22.8</v>
      </c>
      <c r="F143" s="4">
        <v>3.33</v>
      </c>
      <c r="G143" s="1">
        <v>61.7</v>
      </c>
      <c r="H143" s="4">
        <v>5.3999999999999999E-2</v>
      </c>
      <c r="I143" s="1">
        <v>205.3</v>
      </c>
      <c r="J143" s="4">
        <v>2.7E-2</v>
      </c>
      <c r="K143" s="4">
        <v>9.0700000000000003E-2</v>
      </c>
    </row>
    <row r="144" spans="1:11" x14ac:dyDescent="0.15">
      <c r="A144" s="1">
        <v>313</v>
      </c>
      <c r="B144" s="1">
        <v>1477.4</v>
      </c>
      <c r="C144" s="1">
        <v>100571037696</v>
      </c>
      <c r="D144" s="1">
        <v>23.5</v>
      </c>
      <c r="E144" s="1">
        <v>22.8</v>
      </c>
      <c r="F144" s="4">
        <v>3.33</v>
      </c>
      <c r="G144" s="1">
        <v>61.7</v>
      </c>
      <c r="H144" s="4">
        <v>5.3999999999999999E-2</v>
      </c>
      <c r="I144" s="1">
        <v>205.3</v>
      </c>
      <c r="J144" s="4">
        <v>2.7E-2</v>
      </c>
      <c r="K144" s="4">
        <v>9.0700000000000003E-2</v>
      </c>
    </row>
    <row r="145" spans="1:11" x14ac:dyDescent="0.15">
      <c r="A145" s="1">
        <v>314</v>
      </c>
      <c r="B145" s="1">
        <v>1476.1</v>
      </c>
      <c r="C145" s="1">
        <v>100047593472</v>
      </c>
      <c r="D145" s="1">
        <v>23.5</v>
      </c>
      <c r="E145" s="1">
        <v>22.9</v>
      </c>
      <c r="F145" s="4">
        <v>3.33</v>
      </c>
      <c r="G145" s="1">
        <v>61.7</v>
      </c>
      <c r="H145" s="4">
        <v>5.3999999999999999E-2</v>
      </c>
      <c r="I145" s="1">
        <v>205.3</v>
      </c>
      <c r="J145" s="4">
        <v>2.7E-2</v>
      </c>
      <c r="K145" s="4">
        <v>9.06E-2</v>
      </c>
    </row>
    <row r="146" spans="1:11" x14ac:dyDescent="0.15">
      <c r="A146" s="1">
        <v>315</v>
      </c>
      <c r="B146" s="1">
        <v>1473.8</v>
      </c>
      <c r="C146" s="1">
        <v>100121288704</v>
      </c>
      <c r="D146" s="1">
        <v>23.5</v>
      </c>
      <c r="E146" s="1">
        <v>23</v>
      </c>
      <c r="F146" s="4">
        <v>3.33</v>
      </c>
      <c r="G146" s="1">
        <v>61.7</v>
      </c>
      <c r="H146" s="4">
        <v>5.3999999999999999E-2</v>
      </c>
      <c r="I146" s="1">
        <v>205.4</v>
      </c>
      <c r="J146" s="4">
        <v>2.7E-2</v>
      </c>
      <c r="K146" s="4">
        <v>9.06E-2</v>
      </c>
    </row>
    <row r="147" spans="1:11" x14ac:dyDescent="0.15">
      <c r="A147" s="1">
        <v>316</v>
      </c>
      <c r="B147" s="1">
        <v>1472.4</v>
      </c>
      <c r="C147" s="1">
        <v>100083580928</v>
      </c>
      <c r="D147" s="1">
        <v>23.4</v>
      </c>
      <c r="E147" s="1">
        <v>23</v>
      </c>
      <c r="F147" s="4">
        <v>3.33</v>
      </c>
      <c r="G147" s="1">
        <v>61.7</v>
      </c>
      <c r="H147" s="4">
        <v>5.3999999999999999E-2</v>
      </c>
      <c r="I147" s="1">
        <v>205.4</v>
      </c>
      <c r="J147" s="4">
        <v>2.69E-2</v>
      </c>
      <c r="K147" s="4">
        <v>9.06E-2</v>
      </c>
    </row>
    <row r="148" spans="1:11" x14ac:dyDescent="0.15">
      <c r="A148" s="1">
        <v>317</v>
      </c>
      <c r="B148" s="1">
        <v>1472.8</v>
      </c>
      <c r="C148" s="1">
        <v>100061986816</v>
      </c>
      <c r="D148" s="1">
        <v>23.3</v>
      </c>
      <c r="E148" s="1">
        <v>23.1</v>
      </c>
      <c r="F148" s="4">
        <v>3.33</v>
      </c>
      <c r="G148" s="1">
        <v>61.7</v>
      </c>
      <c r="H148" s="4">
        <v>5.3999999999999999E-2</v>
      </c>
      <c r="I148" s="1">
        <v>205.4</v>
      </c>
      <c r="J148" s="4">
        <v>2.69E-2</v>
      </c>
      <c r="K148" s="4">
        <v>9.06E-2</v>
      </c>
    </row>
    <row r="149" spans="1:11" x14ac:dyDescent="0.15">
      <c r="A149" s="1">
        <v>318</v>
      </c>
      <c r="B149" s="1">
        <v>1473.2</v>
      </c>
      <c r="C149" s="1">
        <v>100056678400</v>
      </c>
      <c r="D149" s="1">
        <v>23.3</v>
      </c>
      <c r="E149" s="1">
        <v>23.2</v>
      </c>
      <c r="F149" s="4">
        <v>3.33</v>
      </c>
      <c r="G149" s="1">
        <v>61.7</v>
      </c>
      <c r="H149" s="4">
        <v>5.3999999999999999E-2</v>
      </c>
      <c r="I149" s="1">
        <v>205.5</v>
      </c>
      <c r="J149" s="4">
        <v>2.7E-2</v>
      </c>
      <c r="K149" s="4">
        <v>9.06E-2</v>
      </c>
    </row>
    <row r="150" spans="1:11" x14ac:dyDescent="0.15">
      <c r="A150" s="1">
        <v>319</v>
      </c>
      <c r="B150" s="1">
        <v>1472.9</v>
      </c>
      <c r="C150" s="1">
        <v>100032692224</v>
      </c>
      <c r="D150" s="1">
        <v>23.3</v>
      </c>
      <c r="E150" s="1">
        <v>23.2</v>
      </c>
      <c r="F150" s="4">
        <v>3.33</v>
      </c>
      <c r="G150" s="1">
        <v>61.7</v>
      </c>
      <c r="H150" s="4">
        <v>5.3999999999999999E-2</v>
      </c>
      <c r="I150" s="1">
        <v>205.5</v>
      </c>
      <c r="J150" s="4">
        <v>2.7E-2</v>
      </c>
      <c r="K150" s="4">
        <v>9.06E-2</v>
      </c>
    </row>
    <row r="151" spans="1:11" x14ac:dyDescent="0.15">
      <c r="A151" s="1">
        <v>320</v>
      </c>
      <c r="B151" s="1">
        <v>1471.9</v>
      </c>
      <c r="C151" s="1">
        <v>100063363072</v>
      </c>
      <c r="D151" s="1">
        <v>23.4</v>
      </c>
      <c r="E151" s="1">
        <v>23.3</v>
      </c>
      <c r="F151" s="4">
        <v>3.33</v>
      </c>
      <c r="G151" s="1">
        <v>61.7</v>
      </c>
      <c r="H151" s="4">
        <v>5.3999999999999999E-2</v>
      </c>
      <c r="I151" s="1">
        <v>205.6</v>
      </c>
      <c r="J151" s="4">
        <v>2.69E-2</v>
      </c>
      <c r="K151" s="4">
        <v>9.06E-2</v>
      </c>
    </row>
    <row r="152" spans="1:11" x14ac:dyDescent="0.15">
      <c r="A152" s="1">
        <v>321</v>
      </c>
      <c r="B152" s="1">
        <v>1470.2</v>
      </c>
      <c r="C152" s="1">
        <v>100042285056</v>
      </c>
      <c r="D152" s="1">
        <v>23.2</v>
      </c>
      <c r="E152" s="1">
        <v>23.3</v>
      </c>
      <c r="F152" s="4">
        <v>3.33</v>
      </c>
      <c r="G152" s="1">
        <v>61.7</v>
      </c>
      <c r="H152" s="4">
        <v>5.3999999999999999E-2</v>
      </c>
      <c r="I152" s="1">
        <v>205.6</v>
      </c>
      <c r="J152" s="4">
        <v>2.69E-2</v>
      </c>
      <c r="K152" s="4">
        <v>9.06E-2</v>
      </c>
    </row>
    <row r="153" spans="1:11" x14ac:dyDescent="0.15">
      <c r="A153" s="1">
        <v>322</v>
      </c>
      <c r="B153" s="1">
        <v>1470.5</v>
      </c>
      <c r="C153" s="1">
        <v>100034576384</v>
      </c>
      <c r="D153" s="1">
        <v>23.1</v>
      </c>
      <c r="E153" s="1">
        <v>23.4</v>
      </c>
      <c r="F153" s="4">
        <v>3.33</v>
      </c>
      <c r="G153" s="1">
        <v>61.7</v>
      </c>
      <c r="H153" s="4">
        <v>5.4100000000000002E-2</v>
      </c>
      <c r="I153" s="1">
        <v>205.6</v>
      </c>
      <c r="J153" s="4">
        <v>2.69E-2</v>
      </c>
      <c r="K153" s="4">
        <v>9.06E-2</v>
      </c>
    </row>
    <row r="154" spans="1:11" x14ac:dyDescent="0.15">
      <c r="A154" s="1">
        <v>323</v>
      </c>
      <c r="B154" s="1">
        <v>1470.1</v>
      </c>
      <c r="C154" s="1">
        <v>100011114496</v>
      </c>
      <c r="D154" s="1">
        <v>23</v>
      </c>
      <c r="E154" s="1">
        <v>23.4</v>
      </c>
      <c r="F154" s="4">
        <v>3.33</v>
      </c>
      <c r="G154" s="1">
        <v>61.7</v>
      </c>
      <c r="H154" s="4">
        <v>5.4100000000000002E-2</v>
      </c>
      <c r="I154" s="1">
        <v>205.7</v>
      </c>
      <c r="J154" s="4">
        <v>2.69E-2</v>
      </c>
      <c r="K154" s="4">
        <v>9.06E-2</v>
      </c>
    </row>
    <row r="155" spans="1:11" x14ac:dyDescent="0.15">
      <c r="A155" s="1">
        <v>324</v>
      </c>
      <c r="B155" s="1">
        <v>1470.4</v>
      </c>
      <c r="C155" s="1">
        <v>100005634048</v>
      </c>
      <c r="D155" s="1">
        <v>23</v>
      </c>
      <c r="E155" s="1">
        <v>23.5</v>
      </c>
      <c r="F155" s="4">
        <v>3.34</v>
      </c>
      <c r="G155" s="1">
        <v>61.7</v>
      </c>
      <c r="H155" s="4">
        <v>5.4100000000000002E-2</v>
      </c>
      <c r="I155" s="1">
        <v>205.7</v>
      </c>
      <c r="J155" s="4">
        <v>2.69E-2</v>
      </c>
      <c r="K155" s="4">
        <v>9.06E-2</v>
      </c>
    </row>
    <row r="156" spans="1:11" x14ac:dyDescent="0.15">
      <c r="A156" s="1">
        <v>325</v>
      </c>
      <c r="B156" s="1">
        <v>1469.9</v>
      </c>
      <c r="C156" s="1">
        <v>100023615488</v>
      </c>
      <c r="D156" s="1">
        <v>23.1</v>
      </c>
      <c r="E156" s="1">
        <v>23.6</v>
      </c>
      <c r="F156" s="4">
        <v>3.34</v>
      </c>
      <c r="G156" s="1">
        <v>61.7</v>
      </c>
      <c r="H156" s="4">
        <v>5.4100000000000002E-2</v>
      </c>
      <c r="I156" s="1">
        <v>205.7</v>
      </c>
      <c r="J156" s="4">
        <v>2.69E-2</v>
      </c>
      <c r="K156" s="4">
        <v>9.06E-2</v>
      </c>
    </row>
    <row r="157" spans="1:11" x14ac:dyDescent="0.15">
      <c r="A157" s="1">
        <v>326</v>
      </c>
      <c r="B157" s="1">
        <v>1469.6</v>
      </c>
      <c r="C157" s="1">
        <v>100033036288</v>
      </c>
      <c r="D157" s="1">
        <v>23.1</v>
      </c>
      <c r="E157" s="1">
        <v>23.6</v>
      </c>
      <c r="F157" s="4">
        <v>3.34</v>
      </c>
      <c r="G157" s="1">
        <v>61.7</v>
      </c>
      <c r="H157" s="4">
        <v>5.4100000000000002E-2</v>
      </c>
      <c r="I157" s="1">
        <v>205.8</v>
      </c>
      <c r="J157" s="4">
        <v>2.69E-2</v>
      </c>
      <c r="K157" s="4">
        <v>9.06E-2</v>
      </c>
    </row>
    <row r="158" spans="1:11" x14ac:dyDescent="0.15">
      <c r="A158" s="1">
        <v>327</v>
      </c>
      <c r="B158" s="1">
        <v>1471.3</v>
      </c>
      <c r="C158" s="1">
        <v>100032348160</v>
      </c>
      <c r="D158" s="1">
        <v>23.2</v>
      </c>
      <c r="E158" s="1">
        <v>23.7</v>
      </c>
      <c r="F158" s="4">
        <v>3.34</v>
      </c>
      <c r="G158" s="1">
        <v>61.7</v>
      </c>
      <c r="H158" s="4">
        <v>5.4100000000000002E-2</v>
      </c>
      <c r="I158" s="1">
        <v>205.8</v>
      </c>
      <c r="J158" s="4">
        <v>2.69E-2</v>
      </c>
      <c r="K158" s="4">
        <v>9.06E-2</v>
      </c>
    </row>
    <row r="159" spans="1:11" x14ac:dyDescent="0.15">
      <c r="A159" s="1">
        <v>328</v>
      </c>
      <c r="B159" s="1">
        <v>1471.8</v>
      </c>
      <c r="C159" s="1">
        <v>100125573120</v>
      </c>
      <c r="D159" s="1">
        <v>23.1</v>
      </c>
      <c r="E159" s="1">
        <v>23.7</v>
      </c>
      <c r="F159" s="4">
        <v>3.34</v>
      </c>
      <c r="G159" s="1">
        <v>61.7</v>
      </c>
      <c r="H159" s="4">
        <v>5.4100000000000002E-2</v>
      </c>
      <c r="I159" s="1">
        <v>205.9</v>
      </c>
      <c r="J159" s="4">
        <v>2.69E-2</v>
      </c>
      <c r="K159" s="4">
        <v>9.06E-2</v>
      </c>
    </row>
    <row r="160" spans="1:11" x14ac:dyDescent="0.15">
      <c r="A160" s="1">
        <v>329</v>
      </c>
      <c r="B160" s="1">
        <v>1472.3</v>
      </c>
      <c r="C160" s="1">
        <v>99963002880</v>
      </c>
      <c r="D160" s="1">
        <v>23</v>
      </c>
      <c r="E160" s="1">
        <v>23.8</v>
      </c>
      <c r="F160" s="4">
        <v>3.34</v>
      </c>
      <c r="G160" s="1">
        <v>61.7</v>
      </c>
      <c r="H160" s="4">
        <v>5.4100000000000002E-2</v>
      </c>
      <c r="I160" s="1">
        <v>205.9</v>
      </c>
      <c r="J160" s="4">
        <v>2.69E-2</v>
      </c>
      <c r="K160" s="4">
        <v>9.06E-2</v>
      </c>
    </row>
    <row r="161" spans="1:11" x14ac:dyDescent="0.15">
      <c r="A161" s="1">
        <v>330</v>
      </c>
      <c r="B161" s="1">
        <v>1473.9</v>
      </c>
      <c r="C161" s="1">
        <v>100025499648</v>
      </c>
      <c r="D161" s="1">
        <v>23.1</v>
      </c>
      <c r="E161" s="1">
        <v>23.9</v>
      </c>
      <c r="F161" s="4">
        <v>3.34</v>
      </c>
      <c r="G161" s="1">
        <v>61.7</v>
      </c>
      <c r="H161" s="4">
        <v>5.4100000000000002E-2</v>
      </c>
      <c r="I161" s="1">
        <v>205.9</v>
      </c>
      <c r="J161" s="4">
        <v>2.7E-2</v>
      </c>
      <c r="K161" s="4">
        <v>9.06E-2</v>
      </c>
    </row>
    <row r="162" spans="1:11" x14ac:dyDescent="0.15">
      <c r="A162" s="1">
        <v>331</v>
      </c>
      <c r="B162" s="1">
        <v>1475.3</v>
      </c>
      <c r="C162" s="1">
        <v>99974815744</v>
      </c>
      <c r="D162" s="1">
        <v>23</v>
      </c>
      <c r="E162" s="1">
        <v>23.9</v>
      </c>
      <c r="F162" s="4">
        <v>3.34</v>
      </c>
      <c r="G162" s="1">
        <v>61.7</v>
      </c>
      <c r="H162" s="4">
        <v>5.4100000000000002E-2</v>
      </c>
      <c r="I162" s="1">
        <v>206</v>
      </c>
      <c r="J162" s="4">
        <v>2.7E-2</v>
      </c>
      <c r="K162" s="4">
        <v>9.06E-2</v>
      </c>
    </row>
    <row r="163" spans="1:11" x14ac:dyDescent="0.15">
      <c r="A163" s="1">
        <v>332</v>
      </c>
      <c r="B163" s="1">
        <v>1474.8</v>
      </c>
      <c r="C163" s="1">
        <v>99996557312</v>
      </c>
      <c r="D163" s="1">
        <v>23.1</v>
      </c>
      <c r="E163" s="1">
        <v>24</v>
      </c>
      <c r="F163" s="4">
        <v>3.34</v>
      </c>
      <c r="G163" s="1">
        <v>61.7</v>
      </c>
      <c r="H163" s="4">
        <v>5.4199999999999998E-2</v>
      </c>
      <c r="I163" s="1">
        <v>206</v>
      </c>
      <c r="J163" s="4">
        <v>2.7E-2</v>
      </c>
      <c r="K163" s="4">
        <v>9.06E-2</v>
      </c>
    </row>
    <row r="164" spans="1:11" x14ac:dyDescent="0.15">
      <c r="A164" s="1">
        <v>333</v>
      </c>
      <c r="B164" s="1">
        <v>1476.2</v>
      </c>
      <c r="C164" s="1">
        <v>99998785536</v>
      </c>
      <c r="D164" s="1">
        <v>23</v>
      </c>
      <c r="E164" s="1">
        <v>24</v>
      </c>
      <c r="F164" s="4">
        <v>3.34</v>
      </c>
      <c r="G164" s="1">
        <v>61.7</v>
      </c>
      <c r="H164" s="4">
        <v>5.4199999999999998E-2</v>
      </c>
      <c r="I164" s="1">
        <v>206</v>
      </c>
      <c r="J164" s="4">
        <v>2.7E-2</v>
      </c>
      <c r="K164" s="4">
        <v>9.06E-2</v>
      </c>
    </row>
    <row r="165" spans="1:11" x14ac:dyDescent="0.15">
      <c r="A165" s="1">
        <v>334</v>
      </c>
      <c r="B165" s="1">
        <v>1479</v>
      </c>
      <c r="C165" s="1">
        <v>99998613504</v>
      </c>
      <c r="D165" s="1">
        <v>23</v>
      </c>
      <c r="E165" s="1">
        <v>24.1</v>
      </c>
      <c r="F165" s="4">
        <v>3.34</v>
      </c>
      <c r="G165" s="1">
        <v>61.7</v>
      </c>
      <c r="H165" s="4">
        <v>5.4199999999999998E-2</v>
      </c>
      <c r="I165" s="1">
        <v>206.1</v>
      </c>
      <c r="J165" s="4">
        <v>2.7099999999999999E-2</v>
      </c>
      <c r="K165" s="4">
        <v>9.06E-2</v>
      </c>
    </row>
    <row r="166" spans="1:11" x14ac:dyDescent="0.15">
      <c r="A166" s="1">
        <v>335</v>
      </c>
      <c r="B166" s="1">
        <v>1481.3</v>
      </c>
      <c r="C166" s="1">
        <v>100005289984</v>
      </c>
      <c r="D166" s="1">
        <v>22.9</v>
      </c>
      <c r="E166" s="1">
        <v>24.1</v>
      </c>
      <c r="F166" s="4">
        <v>3.34</v>
      </c>
      <c r="G166" s="1">
        <v>61.7</v>
      </c>
      <c r="H166" s="4">
        <v>5.4199999999999998E-2</v>
      </c>
      <c r="I166" s="1">
        <v>206.1</v>
      </c>
      <c r="J166" s="4">
        <v>2.7099999999999999E-2</v>
      </c>
      <c r="K166" s="4">
        <v>9.06E-2</v>
      </c>
    </row>
    <row r="167" spans="1:11" x14ac:dyDescent="0.15">
      <c r="A167" s="1">
        <v>336</v>
      </c>
      <c r="B167" s="1">
        <v>1490.7</v>
      </c>
      <c r="C167" s="1">
        <v>100027039744</v>
      </c>
      <c r="D167" s="1">
        <v>23</v>
      </c>
      <c r="E167" s="1">
        <v>24.2</v>
      </c>
      <c r="F167" s="4">
        <v>3.34</v>
      </c>
      <c r="G167" s="1">
        <v>61.7</v>
      </c>
      <c r="H167" s="4">
        <v>5.4199999999999998E-2</v>
      </c>
      <c r="I167" s="1">
        <v>206.1</v>
      </c>
      <c r="J167" s="4">
        <v>2.7300000000000001E-2</v>
      </c>
      <c r="K167" s="4">
        <v>9.06E-2</v>
      </c>
    </row>
    <row r="168" spans="1:11" x14ac:dyDescent="0.15">
      <c r="A168" s="1">
        <v>337</v>
      </c>
      <c r="B168" s="1">
        <v>1553.2</v>
      </c>
      <c r="C168" s="1">
        <v>99976691712</v>
      </c>
      <c r="D168" s="1">
        <v>23.2</v>
      </c>
      <c r="E168" s="1">
        <v>24.3</v>
      </c>
      <c r="F168" s="4">
        <v>3.34</v>
      </c>
      <c r="G168" s="1">
        <v>61.7</v>
      </c>
      <c r="H168" s="4">
        <v>5.4199999999999998E-2</v>
      </c>
      <c r="I168" s="1">
        <v>206.2</v>
      </c>
      <c r="J168" s="4">
        <v>2.8400000000000002E-2</v>
      </c>
      <c r="K168" s="4">
        <v>9.06E-2</v>
      </c>
    </row>
    <row r="169" spans="1:11" x14ac:dyDescent="0.15">
      <c r="A169" s="1">
        <v>338</v>
      </c>
      <c r="B169" s="1">
        <v>1559.5</v>
      </c>
      <c r="C169" s="1">
        <v>100016766976</v>
      </c>
      <c r="D169" s="1">
        <v>23.2</v>
      </c>
      <c r="E169" s="1">
        <v>24.3</v>
      </c>
      <c r="F169" s="4">
        <v>3.34</v>
      </c>
      <c r="G169" s="1">
        <v>61.7</v>
      </c>
      <c r="H169" s="4">
        <v>5.4199999999999998E-2</v>
      </c>
      <c r="I169" s="1">
        <v>206.2</v>
      </c>
      <c r="J169" s="4">
        <v>2.8500000000000001E-2</v>
      </c>
      <c r="K169" s="4">
        <v>9.06E-2</v>
      </c>
    </row>
    <row r="170" spans="1:11" x14ac:dyDescent="0.15">
      <c r="A170" s="1">
        <v>339</v>
      </c>
      <c r="B170" s="1">
        <v>1560.6</v>
      </c>
      <c r="C170" s="1">
        <v>100101742592</v>
      </c>
      <c r="D170" s="1">
        <v>23.1</v>
      </c>
      <c r="E170" s="1">
        <v>24.4</v>
      </c>
      <c r="F170" s="4">
        <v>3.34</v>
      </c>
      <c r="G170" s="1">
        <v>61.7</v>
      </c>
      <c r="H170" s="4">
        <v>5.4199999999999998E-2</v>
      </c>
      <c r="I170" s="1">
        <v>206.2</v>
      </c>
      <c r="J170" s="4">
        <v>2.8500000000000001E-2</v>
      </c>
      <c r="K170" s="4">
        <v>9.06E-2</v>
      </c>
    </row>
    <row r="171" spans="1:11" x14ac:dyDescent="0.15">
      <c r="A171" s="1">
        <v>340</v>
      </c>
      <c r="B171" s="1">
        <v>1560.6</v>
      </c>
      <c r="C171" s="1">
        <v>99992616960</v>
      </c>
      <c r="D171" s="1">
        <v>23.1</v>
      </c>
      <c r="E171" s="1">
        <v>24.5</v>
      </c>
      <c r="F171" s="4">
        <v>3.34</v>
      </c>
      <c r="G171" s="1">
        <v>61.7</v>
      </c>
      <c r="H171" s="4">
        <v>5.4199999999999998E-2</v>
      </c>
      <c r="I171" s="1">
        <v>206.3</v>
      </c>
      <c r="J171" s="4">
        <v>2.8500000000000001E-2</v>
      </c>
      <c r="K171" s="4">
        <v>9.06E-2</v>
      </c>
    </row>
    <row r="172" spans="1:11" x14ac:dyDescent="0.15">
      <c r="A172" s="1">
        <v>341</v>
      </c>
      <c r="B172" s="1">
        <v>1561.8</v>
      </c>
      <c r="C172" s="1">
        <v>99992616960</v>
      </c>
      <c r="D172" s="1">
        <v>23.1</v>
      </c>
      <c r="E172" s="1">
        <v>24.5</v>
      </c>
      <c r="F172" s="4">
        <v>3.35</v>
      </c>
      <c r="G172" s="1">
        <v>61.7</v>
      </c>
      <c r="H172" s="4">
        <v>5.4199999999999998E-2</v>
      </c>
      <c r="I172" s="1">
        <v>206.3</v>
      </c>
      <c r="J172" s="4">
        <v>2.8500000000000001E-2</v>
      </c>
      <c r="K172" s="4">
        <v>9.06E-2</v>
      </c>
    </row>
    <row r="173" spans="1:11" x14ac:dyDescent="0.15">
      <c r="A173" s="1">
        <v>342</v>
      </c>
      <c r="B173" s="1">
        <v>1562.8</v>
      </c>
      <c r="C173" s="1">
        <v>100014882816</v>
      </c>
      <c r="D173" s="1">
        <v>23.1</v>
      </c>
      <c r="E173" s="1">
        <v>24.6</v>
      </c>
      <c r="F173" s="4">
        <v>3.35</v>
      </c>
      <c r="G173" s="1">
        <v>61.7</v>
      </c>
      <c r="H173" s="4">
        <v>5.4199999999999998E-2</v>
      </c>
      <c r="I173" s="1">
        <v>206.3</v>
      </c>
      <c r="J173" s="4">
        <v>2.8500000000000001E-2</v>
      </c>
      <c r="K173" s="4">
        <v>9.06E-2</v>
      </c>
    </row>
    <row r="174" spans="1:11" x14ac:dyDescent="0.15">
      <c r="A174" s="1">
        <v>343</v>
      </c>
      <c r="B174" s="1">
        <v>1563.3</v>
      </c>
      <c r="C174" s="1">
        <v>100032004096</v>
      </c>
      <c r="D174" s="1">
        <v>23.2</v>
      </c>
      <c r="E174" s="1">
        <v>24.6</v>
      </c>
      <c r="F174" s="4">
        <v>3.35</v>
      </c>
      <c r="G174" s="1">
        <v>61.7</v>
      </c>
      <c r="H174" s="4">
        <v>5.4199999999999998E-2</v>
      </c>
      <c r="I174" s="1">
        <v>206.4</v>
      </c>
      <c r="J174" s="4">
        <v>2.8500000000000001E-2</v>
      </c>
      <c r="K174" s="4">
        <v>9.06E-2</v>
      </c>
    </row>
    <row r="175" spans="1:11" x14ac:dyDescent="0.15">
      <c r="A175" s="1">
        <v>344</v>
      </c>
      <c r="B175" s="1">
        <v>1564</v>
      </c>
      <c r="C175" s="1">
        <v>100116316160</v>
      </c>
      <c r="D175" s="1">
        <v>23.2</v>
      </c>
      <c r="E175" s="1">
        <v>24.7</v>
      </c>
      <c r="F175" s="4">
        <v>3.35</v>
      </c>
      <c r="G175" s="1">
        <v>61.7</v>
      </c>
      <c r="H175" s="4">
        <v>5.4300000000000001E-2</v>
      </c>
      <c r="I175" s="1">
        <v>206.4</v>
      </c>
      <c r="J175" s="4">
        <v>2.86E-2</v>
      </c>
      <c r="K175" s="4">
        <v>9.06E-2</v>
      </c>
    </row>
    <row r="176" spans="1:11" x14ac:dyDescent="0.15">
      <c r="A176" s="1">
        <v>345</v>
      </c>
      <c r="B176" s="1">
        <v>1564.7</v>
      </c>
      <c r="C176" s="1">
        <v>99987480576</v>
      </c>
      <c r="D176" s="1">
        <v>23</v>
      </c>
      <c r="E176" s="1">
        <v>24.7</v>
      </c>
      <c r="F176" s="4">
        <v>3.35</v>
      </c>
      <c r="G176" s="1">
        <v>61.7</v>
      </c>
      <c r="H176" s="4">
        <v>5.4300000000000001E-2</v>
      </c>
      <c r="I176" s="1">
        <v>206.4</v>
      </c>
      <c r="J176" s="4">
        <v>2.86E-2</v>
      </c>
      <c r="K176" s="4">
        <v>9.06E-2</v>
      </c>
    </row>
    <row r="177" spans="1:11" x14ac:dyDescent="0.15">
      <c r="A177" s="1">
        <v>346</v>
      </c>
      <c r="B177" s="1">
        <v>1565.1</v>
      </c>
      <c r="C177" s="1">
        <v>99990224896</v>
      </c>
      <c r="D177" s="1">
        <v>23</v>
      </c>
      <c r="E177" s="1">
        <v>24.8</v>
      </c>
      <c r="F177" s="4">
        <v>3.35</v>
      </c>
      <c r="G177" s="1">
        <v>61.7</v>
      </c>
      <c r="H177" s="4">
        <v>5.4300000000000001E-2</v>
      </c>
      <c r="I177" s="1">
        <v>206.5</v>
      </c>
      <c r="J177" s="4">
        <v>2.86E-2</v>
      </c>
      <c r="K177" s="4">
        <v>9.06E-2</v>
      </c>
    </row>
    <row r="178" spans="1:11" x14ac:dyDescent="0.15">
      <c r="A178" s="1">
        <v>347</v>
      </c>
      <c r="B178" s="1">
        <v>1565.8</v>
      </c>
      <c r="C178" s="1">
        <v>99964198912</v>
      </c>
      <c r="D178" s="1">
        <v>22.9</v>
      </c>
      <c r="E178" s="1">
        <v>24.9</v>
      </c>
      <c r="F178" s="4">
        <v>3.35</v>
      </c>
      <c r="G178" s="1">
        <v>61.7</v>
      </c>
      <c r="H178" s="4">
        <v>5.4300000000000001E-2</v>
      </c>
      <c r="I178" s="1">
        <v>206.5</v>
      </c>
      <c r="J178" s="4">
        <v>2.86E-2</v>
      </c>
      <c r="K178" s="4">
        <v>9.06E-2</v>
      </c>
    </row>
    <row r="179" spans="1:11" x14ac:dyDescent="0.15">
      <c r="A179" s="1">
        <v>348</v>
      </c>
      <c r="B179" s="1">
        <v>1566.4</v>
      </c>
      <c r="C179" s="1">
        <v>99988676608</v>
      </c>
      <c r="D179" s="1">
        <v>22.9</v>
      </c>
      <c r="E179" s="1">
        <v>24.9</v>
      </c>
      <c r="F179" s="4">
        <v>3.35</v>
      </c>
      <c r="G179" s="1">
        <v>61.7</v>
      </c>
      <c r="H179" s="4">
        <v>5.4300000000000001E-2</v>
      </c>
      <c r="I179" s="1">
        <v>206.5</v>
      </c>
      <c r="J179" s="4">
        <v>2.86E-2</v>
      </c>
      <c r="K179" s="4">
        <v>9.06E-2</v>
      </c>
    </row>
    <row r="180" spans="1:11" x14ac:dyDescent="0.15">
      <c r="A180" s="1">
        <v>349</v>
      </c>
      <c r="B180" s="1">
        <v>1566.7</v>
      </c>
      <c r="C180" s="1">
        <v>100041261056</v>
      </c>
      <c r="D180" s="1">
        <v>22.9</v>
      </c>
      <c r="E180" s="1">
        <v>25</v>
      </c>
      <c r="F180" s="4">
        <v>3.35</v>
      </c>
      <c r="G180" s="1">
        <v>61.7</v>
      </c>
      <c r="H180" s="4">
        <v>5.4300000000000001E-2</v>
      </c>
      <c r="I180" s="1">
        <v>206.6</v>
      </c>
      <c r="J180" s="4">
        <v>2.86E-2</v>
      </c>
      <c r="K180" s="4">
        <v>9.06E-2</v>
      </c>
    </row>
    <row r="181" spans="1:11" x14ac:dyDescent="0.15">
      <c r="A181" s="1">
        <v>350</v>
      </c>
      <c r="B181" s="1">
        <v>1567.2</v>
      </c>
      <c r="C181" s="1">
        <v>100033380352</v>
      </c>
      <c r="D181" s="1">
        <v>23</v>
      </c>
      <c r="E181" s="1">
        <v>25</v>
      </c>
      <c r="F181" s="4">
        <v>3.35</v>
      </c>
      <c r="G181" s="1">
        <v>61.7</v>
      </c>
      <c r="H181" s="4">
        <v>5.4300000000000001E-2</v>
      </c>
      <c r="I181" s="1">
        <v>206.6</v>
      </c>
      <c r="J181" s="4">
        <v>2.86E-2</v>
      </c>
      <c r="K181" s="4">
        <v>9.06E-2</v>
      </c>
    </row>
    <row r="182" spans="1:11" x14ac:dyDescent="0.15">
      <c r="A182" s="1">
        <v>351</v>
      </c>
      <c r="B182" s="1">
        <v>1567.7</v>
      </c>
      <c r="C182" s="1">
        <v>100020019200</v>
      </c>
      <c r="D182" s="1">
        <v>23.1</v>
      </c>
      <c r="E182" s="1">
        <v>25.1</v>
      </c>
      <c r="F182" s="4">
        <v>3.35</v>
      </c>
      <c r="G182" s="1">
        <v>61.7</v>
      </c>
      <c r="H182" s="4">
        <v>5.4300000000000001E-2</v>
      </c>
      <c r="I182" s="1">
        <v>206.6</v>
      </c>
      <c r="J182" s="4">
        <v>2.86E-2</v>
      </c>
      <c r="K182" s="4">
        <v>9.06E-2</v>
      </c>
    </row>
    <row r="183" spans="1:11" x14ac:dyDescent="0.15">
      <c r="A183" s="1">
        <v>352</v>
      </c>
      <c r="B183" s="1">
        <v>1568.2</v>
      </c>
      <c r="C183" s="1">
        <v>100013170688</v>
      </c>
      <c r="D183" s="1">
        <v>23.2</v>
      </c>
      <c r="E183" s="1">
        <v>25.2</v>
      </c>
      <c r="F183" s="4">
        <v>3.35</v>
      </c>
      <c r="G183" s="1">
        <v>61.7</v>
      </c>
      <c r="H183" s="4">
        <v>5.4300000000000001E-2</v>
      </c>
      <c r="I183" s="1">
        <v>206.6</v>
      </c>
      <c r="J183" s="4">
        <v>2.86E-2</v>
      </c>
      <c r="K183" s="4">
        <v>9.06E-2</v>
      </c>
    </row>
    <row r="184" spans="1:11" x14ac:dyDescent="0.15">
      <c r="A184" s="1">
        <v>353</v>
      </c>
      <c r="B184" s="1">
        <v>1567.8</v>
      </c>
      <c r="C184" s="1">
        <v>100067131392</v>
      </c>
      <c r="D184" s="1">
        <v>23.2</v>
      </c>
      <c r="E184" s="1">
        <v>25.2</v>
      </c>
      <c r="F184" s="4">
        <v>3.35</v>
      </c>
      <c r="G184" s="1">
        <v>61.7</v>
      </c>
      <c r="H184" s="4">
        <v>5.4300000000000001E-2</v>
      </c>
      <c r="I184" s="1">
        <v>206.7</v>
      </c>
      <c r="J184" s="4">
        <v>2.86E-2</v>
      </c>
      <c r="K184" s="4">
        <v>9.06E-2</v>
      </c>
    </row>
    <row r="185" spans="1:11" x14ac:dyDescent="0.15">
      <c r="A185" s="1">
        <v>354</v>
      </c>
      <c r="B185" s="1">
        <v>1567.7</v>
      </c>
      <c r="C185" s="1">
        <v>100067131392</v>
      </c>
      <c r="D185" s="1">
        <v>23.2</v>
      </c>
      <c r="E185" s="1">
        <v>25.3</v>
      </c>
      <c r="F185" s="4">
        <v>3.35</v>
      </c>
      <c r="G185" s="1">
        <v>61.7</v>
      </c>
      <c r="H185" s="4">
        <v>5.4300000000000001E-2</v>
      </c>
      <c r="I185" s="1">
        <v>206.7</v>
      </c>
      <c r="J185" s="4">
        <v>2.86E-2</v>
      </c>
      <c r="K185" s="4">
        <v>9.06E-2</v>
      </c>
    </row>
    <row r="186" spans="1:11" x14ac:dyDescent="0.15">
      <c r="A186" s="1">
        <v>355</v>
      </c>
      <c r="B186" s="1">
        <v>1567.4</v>
      </c>
      <c r="C186" s="1">
        <v>100073299968</v>
      </c>
      <c r="D186" s="1">
        <v>23.3</v>
      </c>
      <c r="E186" s="1">
        <v>25.3</v>
      </c>
      <c r="F186" s="4">
        <v>3.35</v>
      </c>
      <c r="G186" s="1">
        <v>61.7</v>
      </c>
      <c r="H186" s="4">
        <v>5.4300000000000001E-2</v>
      </c>
      <c r="I186" s="1">
        <v>206.7</v>
      </c>
      <c r="J186" s="4">
        <v>2.86E-2</v>
      </c>
      <c r="K186" s="4">
        <v>9.06E-2</v>
      </c>
    </row>
    <row r="187" spans="1:11" x14ac:dyDescent="0.15">
      <c r="A187" s="1">
        <v>356</v>
      </c>
      <c r="B187" s="1">
        <v>1567.5</v>
      </c>
      <c r="C187" s="1">
        <v>100085121024</v>
      </c>
      <c r="D187" s="1">
        <v>23.3</v>
      </c>
      <c r="E187" s="1">
        <v>25.4</v>
      </c>
      <c r="F187" s="4">
        <v>3.35</v>
      </c>
      <c r="G187" s="1">
        <v>61.7</v>
      </c>
      <c r="H187" s="4">
        <v>5.4399999999999997E-2</v>
      </c>
      <c r="I187" s="1">
        <v>206.8</v>
      </c>
      <c r="J187" s="4">
        <v>2.86E-2</v>
      </c>
      <c r="K187" s="4">
        <v>9.06E-2</v>
      </c>
    </row>
    <row r="188" spans="1:11" x14ac:dyDescent="0.15">
      <c r="A188" s="1">
        <v>357</v>
      </c>
      <c r="B188" s="1">
        <v>1566.9</v>
      </c>
      <c r="C188" s="1">
        <v>100087693312</v>
      </c>
      <c r="D188" s="1">
        <v>23.3</v>
      </c>
      <c r="E188" s="1">
        <v>25.4</v>
      </c>
      <c r="F188" s="4">
        <v>3.35</v>
      </c>
      <c r="G188" s="1">
        <v>61.7</v>
      </c>
      <c r="H188" s="4">
        <v>5.4399999999999997E-2</v>
      </c>
      <c r="I188" s="1">
        <v>206.8</v>
      </c>
      <c r="J188" s="4">
        <v>2.86E-2</v>
      </c>
      <c r="K188" s="4">
        <v>9.06E-2</v>
      </c>
    </row>
    <row r="189" spans="1:11" x14ac:dyDescent="0.15">
      <c r="A189" s="1">
        <v>358</v>
      </c>
      <c r="B189" s="1">
        <v>1567.5</v>
      </c>
      <c r="C189" s="1">
        <v>100113055744</v>
      </c>
      <c r="D189" s="1">
        <v>23.4</v>
      </c>
      <c r="E189" s="1">
        <v>25.5</v>
      </c>
      <c r="F189" s="4">
        <v>3.35</v>
      </c>
      <c r="G189" s="1">
        <v>61.7</v>
      </c>
      <c r="H189" s="4">
        <v>5.4399999999999997E-2</v>
      </c>
      <c r="I189" s="1">
        <v>206.8</v>
      </c>
      <c r="J189" s="4">
        <v>2.86E-2</v>
      </c>
      <c r="K189" s="4">
        <v>9.06E-2</v>
      </c>
    </row>
    <row r="190" spans="1:11" x14ac:dyDescent="0.15">
      <c r="A190" s="1">
        <v>359</v>
      </c>
      <c r="B190" s="1">
        <v>1567.8</v>
      </c>
      <c r="C190" s="1">
        <v>100015562752</v>
      </c>
      <c r="D190" s="1">
        <v>23.4</v>
      </c>
      <c r="E190" s="1">
        <v>25.5</v>
      </c>
      <c r="F190" s="4">
        <v>3.35</v>
      </c>
      <c r="G190" s="1">
        <v>61.7</v>
      </c>
      <c r="H190" s="4">
        <v>5.4399999999999997E-2</v>
      </c>
      <c r="I190" s="1">
        <v>206.9</v>
      </c>
      <c r="J190" s="4">
        <v>2.86E-2</v>
      </c>
      <c r="K190" s="4">
        <v>9.06E-2</v>
      </c>
    </row>
    <row r="191" spans="1:11" x14ac:dyDescent="0.15">
      <c r="A191" s="1">
        <v>360</v>
      </c>
      <c r="B191" s="1">
        <v>1567.4</v>
      </c>
      <c r="C191" s="1">
        <v>100102602752</v>
      </c>
      <c r="D191" s="1">
        <v>23.4</v>
      </c>
      <c r="E191" s="1">
        <v>25.6</v>
      </c>
      <c r="F191" s="4">
        <v>3.35</v>
      </c>
      <c r="G191" s="1">
        <v>61.7</v>
      </c>
      <c r="H191" s="4">
        <v>5.4399999999999997E-2</v>
      </c>
      <c r="I191" s="1">
        <v>206.9</v>
      </c>
      <c r="J191" s="4">
        <v>2.86E-2</v>
      </c>
      <c r="K191" s="4">
        <v>9.06E-2</v>
      </c>
    </row>
    <row r="192" spans="1:11" x14ac:dyDescent="0.15">
      <c r="A192" s="1">
        <v>361</v>
      </c>
      <c r="B192" s="1">
        <v>1566.5</v>
      </c>
      <c r="C192" s="1">
        <v>100107575296</v>
      </c>
      <c r="D192" s="1">
        <v>23.4</v>
      </c>
      <c r="E192" s="1">
        <v>25.7</v>
      </c>
      <c r="F192" s="4">
        <v>3.35</v>
      </c>
      <c r="G192" s="1">
        <v>61.7</v>
      </c>
      <c r="H192" s="4">
        <v>5.4399999999999997E-2</v>
      </c>
      <c r="I192" s="1">
        <v>206.9</v>
      </c>
      <c r="J192" s="4">
        <v>2.86E-2</v>
      </c>
      <c r="K192" s="4">
        <v>9.06E-2</v>
      </c>
    </row>
    <row r="193" spans="1:11" x14ac:dyDescent="0.15">
      <c r="A193" s="1">
        <v>362</v>
      </c>
      <c r="B193" s="1">
        <v>1566.2</v>
      </c>
      <c r="C193" s="1">
        <v>100078780416</v>
      </c>
      <c r="D193" s="1">
        <v>23.4</v>
      </c>
      <c r="E193" s="1">
        <v>25.7</v>
      </c>
      <c r="F193" s="4">
        <v>3.36</v>
      </c>
      <c r="G193" s="1">
        <v>61.7</v>
      </c>
      <c r="H193" s="4">
        <v>5.4399999999999997E-2</v>
      </c>
      <c r="I193" s="1">
        <v>206.9</v>
      </c>
      <c r="J193" s="4">
        <v>2.86E-2</v>
      </c>
      <c r="K193" s="4">
        <v>9.06E-2</v>
      </c>
    </row>
    <row r="194" spans="1:11" x14ac:dyDescent="0.15">
      <c r="A194" s="1">
        <v>363</v>
      </c>
      <c r="B194" s="1">
        <v>1565.3</v>
      </c>
      <c r="C194" s="1">
        <v>100076380160</v>
      </c>
      <c r="D194" s="1">
        <v>23.3</v>
      </c>
      <c r="E194" s="1">
        <v>25.8</v>
      </c>
      <c r="F194" s="4">
        <v>3.36</v>
      </c>
      <c r="G194" s="1">
        <v>61.7</v>
      </c>
      <c r="H194" s="4">
        <v>5.4399999999999997E-2</v>
      </c>
      <c r="I194" s="1">
        <v>207</v>
      </c>
      <c r="J194" s="4">
        <v>2.86E-2</v>
      </c>
      <c r="K194" s="4">
        <v>9.06E-2</v>
      </c>
    </row>
    <row r="195" spans="1:11" x14ac:dyDescent="0.15">
      <c r="A195" s="1">
        <v>364</v>
      </c>
      <c r="B195" s="1">
        <v>1564.6</v>
      </c>
      <c r="C195" s="1">
        <v>100103806976</v>
      </c>
      <c r="D195" s="1">
        <v>23.3</v>
      </c>
      <c r="E195" s="1">
        <v>25.9</v>
      </c>
      <c r="F195" s="4">
        <v>3.36</v>
      </c>
      <c r="G195" s="1">
        <v>61.7</v>
      </c>
      <c r="H195" s="4">
        <v>5.4399999999999997E-2</v>
      </c>
      <c r="I195" s="1">
        <v>207</v>
      </c>
      <c r="J195" s="4">
        <v>2.86E-2</v>
      </c>
      <c r="K195" s="4">
        <v>9.06E-2</v>
      </c>
    </row>
    <row r="196" spans="1:11" x14ac:dyDescent="0.15">
      <c r="A196" s="1">
        <v>365</v>
      </c>
      <c r="B196" s="1">
        <v>1562.8</v>
      </c>
      <c r="C196" s="1">
        <v>100247363584</v>
      </c>
      <c r="D196" s="1">
        <v>23.3</v>
      </c>
      <c r="E196" s="1">
        <v>25.9</v>
      </c>
      <c r="F196" s="4">
        <v>3.36</v>
      </c>
      <c r="G196" s="1">
        <v>61.7</v>
      </c>
      <c r="H196" s="4">
        <v>5.4399999999999997E-2</v>
      </c>
      <c r="I196" s="1">
        <v>207</v>
      </c>
      <c r="J196" s="4">
        <v>2.8500000000000001E-2</v>
      </c>
      <c r="K196" s="4">
        <v>9.06E-2</v>
      </c>
    </row>
    <row r="197" spans="1:11" x14ac:dyDescent="0.15">
      <c r="A197" s="1">
        <v>366</v>
      </c>
      <c r="B197" s="1">
        <v>1560.5</v>
      </c>
      <c r="C197" s="1">
        <v>99981828096</v>
      </c>
      <c r="D197" s="1">
        <v>23.2</v>
      </c>
      <c r="E197" s="1">
        <v>26</v>
      </c>
      <c r="F197" s="4">
        <v>3.36</v>
      </c>
      <c r="G197" s="1">
        <v>61.7</v>
      </c>
      <c r="H197" s="4">
        <v>5.4399999999999997E-2</v>
      </c>
      <c r="I197" s="1">
        <v>207.1</v>
      </c>
      <c r="J197" s="4">
        <v>2.8500000000000001E-2</v>
      </c>
      <c r="K197" s="4">
        <v>9.06E-2</v>
      </c>
    </row>
    <row r="198" spans="1:11" x14ac:dyDescent="0.15">
      <c r="A198" s="1">
        <v>367</v>
      </c>
      <c r="B198" s="1">
        <v>1558.3</v>
      </c>
      <c r="C198" s="1">
        <v>100041940992</v>
      </c>
      <c r="D198" s="1">
        <v>23.3</v>
      </c>
      <c r="E198" s="1">
        <v>26</v>
      </c>
      <c r="F198" s="4">
        <v>3.36</v>
      </c>
      <c r="G198" s="1">
        <v>61.7</v>
      </c>
      <c r="H198" s="4">
        <v>5.4399999999999997E-2</v>
      </c>
      <c r="I198" s="1">
        <v>207.1</v>
      </c>
      <c r="J198" s="4">
        <v>2.8500000000000001E-2</v>
      </c>
      <c r="K198" s="4">
        <v>9.06E-2</v>
      </c>
    </row>
    <row r="199" spans="1:11" x14ac:dyDescent="0.15">
      <c r="A199" s="1">
        <v>368</v>
      </c>
      <c r="B199" s="1">
        <v>1556.8</v>
      </c>
      <c r="C199" s="1">
        <v>100138262528</v>
      </c>
      <c r="D199" s="1">
        <v>23.2</v>
      </c>
      <c r="E199" s="1">
        <v>26.1</v>
      </c>
      <c r="F199" s="4">
        <v>3.36</v>
      </c>
      <c r="G199" s="1">
        <v>61.7</v>
      </c>
      <c r="H199" s="4">
        <v>5.4399999999999997E-2</v>
      </c>
      <c r="I199" s="1">
        <v>207.1</v>
      </c>
      <c r="J199" s="4">
        <v>2.8400000000000002E-2</v>
      </c>
      <c r="K199" s="4">
        <v>9.06E-2</v>
      </c>
    </row>
    <row r="200" spans="1:11" x14ac:dyDescent="0.15">
      <c r="A200" s="1">
        <v>369</v>
      </c>
      <c r="B200" s="1">
        <v>1554.2</v>
      </c>
      <c r="C200" s="1">
        <v>100091977728</v>
      </c>
      <c r="D200" s="1">
        <v>23.3</v>
      </c>
      <c r="E200" s="1">
        <v>26.1</v>
      </c>
      <c r="F200" s="4">
        <v>3.36</v>
      </c>
      <c r="G200" s="1">
        <v>61.7</v>
      </c>
      <c r="H200" s="4">
        <v>5.4399999999999997E-2</v>
      </c>
      <c r="I200" s="1">
        <v>207.1</v>
      </c>
      <c r="J200" s="4">
        <v>2.8400000000000002E-2</v>
      </c>
      <c r="K200" s="4">
        <v>9.06E-2</v>
      </c>
    </row>
    <row r="201" spans="1:11" x14ac:dyDescent="0.15">
      <c r="A201" s="1">
        <v>370</v>
      </c>
      <c r="B201" s="1">
        <v>1549.8</v>
      </c>
      <c r="C201" s="1">
        <v>99971047424</v>
      </c>
      <c r="D201" s="1">
        <v>23.1</v>
      </c>
      <c r="E201" s="1">
        <v>26.2</v>
      </c>
      <c r="F201" s="4">
        <v>3.36</v>
      </c>
      <c r="G201" s="1">
        <v>61.7</v>
      </c>
      <c r="H201" s="4">
        <v>5.45E-2</v>
      </c>
      <c r="I201" s="1">
        <v>207.2</v>
      </c>
      <c r="J201" s="4">
        <v>2.8299999999999999E-2</v>
      </c>
      <c r="K201" s="4">
        <v>9.06E-2</v>
      </c>
    </row>
    <row r="202" spans="1:11" x14ac:dyDescent="0.15">
      <c r="A202" s="1">
        <v>371</v>
      </c>
      <c r="B202" s="1">
        <v>1533.1</v>
      </c>
      <c r="C202" s="1">
        <v>99990224896</v>
      </c>
      <c r="D202" s="1">
        <v>23</v>
      </c>
      <c r="E202" s="1">
        <v>26.3</v>
      </c>
      <c r="F202" s="4">
        <v>3.36</v>
      </c>
      <c r="G202" s="1">
        <v>61.7</v>
      </c>
      <c r="H202" s="4">
        <v>5.45E-2</v>
      </c>
      <c r="I202" s="1">
        <v>207.2</v>
      </c>
      <c r="J202" s="4">
        <v>2.8000000000000001E-2</v>
      </c>
      <c r="K202" s="4">
        <v>9.06E-2</v>
      </c>
    </row>
    <row r="203" spans="1:11" x14ac:dyDescent="0.15">
      <c r="A203" s="1">
        <v>372</v>
      </c>
      <c r="B203" s="1">
        <v>1517.5</v>
      </c>
      <c r="C203" s="1">
        <v>100029612032</v>
      </c>
      <c r="D203" s="1">
        <v>23.1</v>
      </c>
      <c r="E203" s="1">
        <v>26.3</v>
      </c>
      <c r="F203" s="4">
        <v>3.36</v>
      </c>
      <c r="G203" s="1">
        <v>61.7</v>
      </c>
      <c r="H203" s="4">
        <v>5.45E-2</v>
      </c>
      <c r="I203" s="1">
        <v>207.2</v>
      </c>
      <c r="J203" s="4">
        <v>2.7699999999999999E-2</v>
      </c>
      <c r="K203" s="4">
        <v>9.06E-2</v>
      </c>
    </row>
    <row r="204" spans="1:11" x14ac:dyDescent="0.15">
      <c r="A204" s="1">
        <v>373</v>
      </c>
      <c r="B204" s="1">
        <v>1509.8</v>
      </c>
      <c r="C204" s="1">
        <v>100037492736</v>
      </c>
      <c r="D204" s="1">
        <v>23.1</v>
      </c>
      <c r="E204" s="1">
        <v>26.4</v>
      </c>
      <c r="F204" s="4">
        <v>3.36</v>
      </c>
      <c r="G204" s="1">
        <v>61.7</v>
      </c>
      <c r="H204" s="4">
        <v>5.45E-2</v>
      </c>
      <c r="I204" s="1">
        <v>207.2</v>
      </c>
      <c r="J204" s="4">
        <v>2.76E-2</v>
      </c>
      <c r="K204" s="4">
        <v>9.06E-2</v>
      </c>
    </row>
    <row r="205" spans="1:11" x14ac:dyDescent="0.15">
      <c r="A205" s="1">
        <v>374</v>
      </c>
      <c r="B205" s="1">
        <v>1505.3</v>
      </c>
      <c r="C205" s="1">
        <v>100016422912</v>
      </c>
      <c r="D205" s="1">
        <v>23.1</v>
      </c>
      <c r="E205" s="1">
        <v>26.4</v>
      </c>
      <c r="F205" s="4">
        <v>3.36</v>
      </c>
      <c r="G205" s="1">
        <v>61.7</v>
      </c>
      <c r="H205" s="4">
        <v>5.45E-2</v>
      </c>
      <c r="I205" s="1">
        <v>207.3</v>
      </c>
      <c r="J205" s="4">
        <v>2.75E-2</v>
      </c>
      <c r="K205" s="4">
        <v>9.06E-2</v>
      </c>
    </row>
    <row r="206" spans="1:11" x14ac:dyDescent="0.15">
      <c r="A206" s="1">
        <v>375</v>
      </c>
      <c r="B206" s="1">
        <v>1503.5</v>
      </c>
      <c r="C206" s="1">
        <v>99985088512</v>
      </c>
      <c r="D206" s="1">
        <v>23</v>
      </c>
      <c r="E206" s="1">
        <v>26.5</v>
      </c>
      <c r="F206" s="4">
        <v>3.36</v>
      </c>
      <c r="G206" s="1">
        <v>61.7</v>
      </c>
      <c r="H206" s="4">
        <v>5.45E-2</v>
      </c>
      <c r="I206" s="1">
        <v>207.3</v>
      </c>
      <c r="J206" s="4">
        <v>2.75E-2</v>
      </c>
      <c r="K206" s="4">
        <v>9.06E-2</v>
      </c>
    </row>
    <row r="207" spans="1:11" x14ac:dyDescent="0.15">
      <c r="A207" s="1">
        <v>376</v>
      </c>
      <c r="B207" s="1">
        <v>1504.8</v>
      </c>
      <c r="C207" s="1">
        <v>100065583104</v>
      </c>
      <c r="D207" s="1">
        <v>23.1</v>
      </c>
      <c r="E207" s="1">
        <v>26.5</v>
      </c>
      <c r="F207" s="4">
        <v>3.36</v>
      </c>
      <c r="G207" s="1">
        <v>61.7</v>
      </c>
      <c r="H207" s="4">
        <v>5.45E-2</v>
      </c>
      <c r="I207" s="1">
        <v>207.3</v>
      </c>
      <c r="J207" s="4">
        <v>2.75E-2</v>
      </c>
      <c r="K207" s="4">
        <v>9.06E-2</v>
      </c>
    </row>
    <row r="208" spans="1:11" x14ac:dyDescent="0.15">
      <c r="A208" s="1">
        <v>377</v>
      </c>
      <c r="B208" s="1">
        <v>1507.2</v>
      </c>
      <c r="C208" s="1">
        <v>99968991232</v>
      </c>
      <c r="D208" s="1">
        <v>23.1</v>
      </c>
      <c r="E208" s="1">
        <v>26.6</v>
      </c>
      <c r="F208" s="4">
        <v>3.36</v>
      </c>
      <c r="G208" s="1">
        <v>61.7</v>
      </c>
      <c r="H208" s="4">
        <v>5.45E-2</v>
      </c>
      <c r="I208" s="1">
        <v>207.3</v>
      </c>
      <c r="J208" s="4">
        <v>2.76E-2</v>
      </c>
      <c r="K208" s="4">
        <v>9.06E-2</v>
      </c>
    </row>
    <row r="209" spans="1:11" x14ac:dyDescent="0.15">
      <c r="A209" s="1">
        <v>378</v>
      </c>
      <c r="B209" s="1">
        <v>1504.8</v>
      </c>
      <c r="C209" s="1">
        <v>100007174144</v>
      </c>
      <c r="D209" s="1">
        <v>23.1</v>
      </c>
      <c r="E209" s="1">
        <v>26.6</v>
      </c>
      <c r="F209" s="4">
        <v>3.36</v>
      </c>
      <c r="G209" s="1">
        <v>61.7</v>
      </c>
      <c r="H209" s="4">
        <v>5.45E-2</v>
      </c>
      <c r="I209" s="1">
        <v>207.4</v>
      </c>
      <c r="J209" s="4">
        <v>2.75E-2</v>
      </c>
      <c r="K209" s="4">
        <v>9.06E-2</v>
      </c>
    </row>
    <row r="210" spans="1:11" x14ac:dyDescent="0.15">
      <c r="A210" s="1">
        <v>379</v>
      </c>
      <c r="B210" s="1">
        <v>1505.7</v>
      </c>
      <c r="C210" s="1">
        <v>100021215232</v>
      </c>
      <c r="D210" s="1">
        <v>23.1</v>
      </c>
      <c r="E210" s="1">
        <v>26.7</v>
      </c>
      <c r="F210" s="4">
        <v>3.36</v>
      </c>
      <c r="G210" s="1">
        <v>61.7</v>
      </c>
      <c r="H210" s="4">
        <v>5.45E-2</v>
      </c>
      <c r="I210" s="1">
        <v>207.4</v>
      </c>
      <c r="J210" s="4">
        <v>2.75E-2</v>
      </c>
      <c r="K210" s="4">
        <v>9.06E-2</v>
      </c>
    </row>
    <row r="211" spans="1:11" x14ac:dyDescent="0.15">
      <c r="A211" s="1">
        <v>380</v>
      </c>
      <c r="B211" s="1">
        <v>1506.7</v>
      </c>
      <c r="C211" s="1">
        <v>99998269440</v>
      </c>
      <c r="D211" s="1">
        <v>23.1</v>
      </c>
      <c r="E211" s="1">
        <v>26.8</v>
      </c>
      <c r="F211" s="4">
        <v>3.36</v>
      </c>
      <c r="G211" s="1">
        <v>61.7</v>
      </c>
      <c r="H211" s="4">
        <v>5.45E-2</v>
      </c>
      <c r="I211" s="1">
        <v>207.4</v>
      </c>
      <c r="J211" s="4">
        <v>2.76E-2</v>
      </c>
      <c r="K211" s="4">
        <v>9.06E-2</v>
      </c>
    </row>
    <row r="212" spans="1:11" x14ac:dyDescent="0.15">
      <c r="A212" s="1">
        <v>381</v>
      </c>
      <c r="B212" s="1">
        <v>1506.6</v>
      </c>
      <c r="C212" s="1">
        <v>99987480576</v>
      </c>
      <c r="D212" s="1">
        <v>23.1</v>
      </c>
      <c r="E212" s="1">
        <v>26.8</v>
      </c>
      <c r="F212" s="4">
        <v>3.36</v>
      </c>
      <c r="G212" s="1">
        <v>61.7</v>
      </c>
      <c r="H212" s="4">
        <v>5.45E-2</v>
      </c>
      <c r="I212" s="1">
        <v>207.4</v>
      </c>
      <c r="J212" s="4">
        <v>2.76E-2</v>
      </c>
      <c r="K212" s="4">
        <v>9.06E-2</v>
      </c>
    </row>
    <row r="213" spans="1:11" x14ac:dyDescent="0.15">
      <c r="A213" s="1">
        <v>382</v>
      </c>
      <c r="B213" s="1">
        <v>1505.5</v>
      </c>
      <c r="C213" s="1">
        <v>100024303616</v>
      </c>
      <c r="D213" s="1">
        <v>23.1</v>
      </c>
      <c r="E213" s="1">
        <v>26.9</v>
      </c>
      <c r="F213" s="4">
        <v>3.36</v>
      </c>
      <c r="G213" s="1">
        <v>61.7</v>
      </c>
      <c r="H213" s="4">
        <v>5.45E-2</v>
      </c>
      <c r="I213" s="1">
        <v>207.5</v>
      </c>
      <c r="J213" s="4">
        <v>2.75E-2</v>
      </c>
      <c r="K213" s="4">
        <v>9.06E-2</v>
      </c>
    </row>
    <row r="214" spans="1:11" x14ac:dyDescent="0.15">
      <c r="A214" s="1">
        <v>383</v>
      </c>
      <c r="B214" s="1">
        <v>1512.3</v>
      </c>
      <c r="C214" s="1">
        <v>100003233792</v>
      </c>
      <c r="D214" s="1">
        <v>23.1</v>
      </c>
      <c r="E214" s="1">
        <v>26.9</v>
      </c>
      <c r="F214" s="4">
        <v>3.36</v>
      </c>
      <c r="G214" s="1">
        <v>61.7</v>
      </c>
      <c r="H214" s="4">
        <v>5.45E-2</v>
      </c>
      <c r="I214" s="1">
        <v>207.5</v>
      </c>
      <c r="J214" s="4">
        <v>2.7699999999999999E-2</v>
      </c>
      <c r="K214" s="4">
        <v>9.06E-2</v>
      </c>
    </row>
    <row r="215" spans="1:11" x14ac:dyDescent="0.15">
      <c r="A215" s="1">
        <v>384</v>
      </c>
      <c r="B215" s="1">
        <v>1504.9</v>
      </c>
      <c r="C215" s="1">
        <v>100030980096</v>
      </c>
      <c r="D215" s="1">
        <v>23.1</v>
      </c>
      <c r="E215" s="1">
        <v>27</v>
      </c>
      <c r="F215" s="4">
        <v>3.36</v>
      </c>
      <c r="G215" s="1">
        <v>61.7</v>
      </c>
      <c r="H215" s="4">
        <v>5.45E-2</v>
      </c>
      <c r="I215" s="1">
        <v>207.5</v>
      </c>
      <c r="J215" s="4">
        <v>2.75E-2</v>
      </c>
      <c r="K215" s="4">
        <v>9.06E-2</v>
      </c>
    </row>
    <row r="216" spans="1:11" x14ac:dyDescent="0.15">
      <c r="A216" s="1">
        <v>385</v>
      </c>
      <c r="B216" s="1">
        <v>1508.4</v>
      </c>
      <c r="C216" s="1">
        <v>100012310528</v>
      </c>
      <c r="D216" s="1">
        <v>23.1</v>
      </c>
      <c r="E216" s="1">
        <v>27</v>
      </c>
      <c r="F216" s="4">
        <v>3.36</v>
      </c>
      <c r="G216" s="1">
        <v>61.7</v>
      </c>
      <c r="H216" s="4">
        <v>5.4600000000000003E-2</v>
      </c>
      <c r="I216" s="1">
        <v>207.5</v>
      </c>
      <c r="J216" s="4">
        <v>2.76E-2</v>
      </c>
      <c r="K216" s="4">
        <v>9.06E-2</v>
      </c>
    </row>
    <row r="217" spans="1:11" x14ac:dyDescent="0.15">
      <c r="A217" s="1">
        <v>386</v>
      </c>
      <c r="B217" s="1">
        <v>1508.7</v>
      </c>
      <c r="C217" s="1">
        <v>100027039744</v>
      </c>
      <c r="D217" s="1">
        <v>23</v>
      </c>
      <c r="E217" s="1">
        <v>27.1</v>
      </c>
      <c r="F217" s="4">
        <v>3.37</v>
      </c>
      <c r="G217" s="1">
        <v>61.7</v>
      </c>
      <c r="H217" s="4">
        <v>5.4600000000000003E-2</v>
      </c>
      <c r="I217" s="1">
        <v>207.6</v>
      </c>
      <c r="J217" s="4">
        <v>2.76E-2</v>
      </c>
      <c r="K217" s="4">
        <v>9.06E-2</v>
      </c>
    </row>
    <row r="218" spans="1:11" x14ac:dyDescent="0.15">
      <c r="A218" s="1">
        <v>387</v>
      </c>
      <c r="B218" s="1">
        <v>1508.8</v>
      </c>
      <c r="C218" s="1">
        <v>100012482560</v>
      </c>
      <c r="D218" s="1">
        <v>23.1</v>
      </c>
      <c r="E218" s="1">
        <v>27.2</v>
      </c>
      <c r="F218" s="4">
        <v>3.37</v>
      </c>
      <c r="G218" s="1">
        <v>61.7</v>
      </c>
      <c r="H218" s="4">
        <v>5.4600000000000003E-2</v>
      </c>
      <c r="I218" s="1">
        <v>207.6</v>
      </c>
      <c r="J218" s="4">
        <v>2.76E-2</v>
      </c>
      <c r="K218" s="4">
        <v>9.06E-2</v>
      </c>
    </row>
    <row r="219" spans="1:11" x14ac:dyDescent="0.15">
      <c r="A219" s="1">
        <v>388</v>
      </c>
      <c r="B219" s="1">
        <v>1507.5</v>
      </c>
      <c r="C219" s="1">
        <v>100039032832</v>
      </c>
      <c r="D219" s="1">
        <v>23.2</v>
      </c>
      <c r="E219" s="1">
        <v>27.2</v>
      </c>
      <c r="F219" s="4">
        <v>3.37</v>
      </c>
      <c r="G219" s="1">
        <v>61.7</v>
      </c>
      <c r="H219" s="4">
        <v>5.4600000000000003E-2</v>
      </c>
      <c r="I219" s="1">
        <v>207.6</v>
      </c>
      <c r="J219" s="4">
        <v>2.76E-2</v>
      </c>
      <c r="K219" s="4">
        <v>9.06E-2</v>
      </c>
    </row>
    <row r="220" spans="1:11" x14ac:dyDescent="0.15">
      <c r="A220" s="1">
        <v>389</v>
      </c>
      <c r="B220" s="1">
        <v>1510.7</v>
      </c>
      <c r="C220" s="1">
        <v>100053254144</v>
      </c>
      <c r="D220" s="1">
        <v>23.2</v>
      </c>
      <c r="E220" s="1">
        <v>27.3</v>
      </c>
      <c r="F220" s="4">
        <v>3.37</v>
      </c>
      <c r="G220" s="1">
        <v>61.7</v>
      </c>
      <c r="H220" s="4">
        <v>5.4600000000000003E-2</v>
      </c>
      <c r="I220" s="1">
        <v>207.6</v>
      </c>
      <c r="J220" s="4">
        <v>2.76E-2</v>
      </c>
      <c r="K220" s="4">
        <v>9.06E-2</v>
      </c>
    </row>
    <row r="221" spans="1:11" x14ac:dyDescent="0.15">
      <c r="A221" s="1">
        <v>390</v>
      </c>
      <c r="B221" s="1">
        <v>1510.8</v>
      </c>
      <c r="C221" s="1">
        <v>100054622208</v>
      </c>
      <c r="D221" s="1">
        <v>23.2</v>
      </c>
      <c r="E221" s="1">
        <v>27.3</v>
      </c>
      <c r="F221" s="4">
        <v>3.37</v>
      </c>
      <c r="G221" s="1">
        <v>61.7</v>
      </c>
      <c r="H221" s="4">
        <v>5.4600000000000003E-2</v>
      </c>
      <c r="I221" s="1">
        <v>207.7</v>
      </c>
      <c r="J221" s="4">
        <v>2.76E-2</v>
      </c>
      <c r="K221" s="4">
        <v>9.06E-2</v>
      </c>
    </row>
    <row r="222" spans="1:11" x14ac:dyDescent="0.15">
      <c r="A222" s="1">
        <v>391</v>
      </c>
      <c r="B222" s="1">
        <v>1506.7</v>
      </c>
      <c r="C222" s="1">
        <v>100058906624</v>
      </c>
      <c r="D222" s="1">
        <v>23.2</v>
      </c>
      <c r="E222" s="1">
        <v>27.4</v>
      </c>
      <c r="F222" s="4">
        <v>3.37</v>
      </c>
      <c r="G222" s="1">
        <v>61.7</v>
      </c>
      <c r="H222" s="4">
        <v>5.4600000000000003E-2</v>
      </c>
      <c r="I222" s="1">
        <v>207.7</v>
      </c>
      <c r="J222" s="4">
        <v>2.76E-2</v>
      </c>
      <c r="K222" s="4">
        <v>9.06E-2</v>
      </c>
    </row>
    <row r="223" spans="1:11" x14ac:dyDescent="0.15">
      <c r="A223" s="1">
        <v>392</v>
      </c>
      <c r="B223" s="1">
        <v>1510.4</v>
      </c>
      <c r="C223" s="1">
        <v>100043489280</v>
      </c>
      <c r="D223" s="1">
        <v>23.2</v>
      </c>
      <c r="E223" s="1">
        <v>27.4</v>
      </c>
      <c r="F223" s="4">
        <v>3.37</v>
      </c>
      <c r="G223" s="1">
        <v>61.7</v>
      </c>
      <c r="H223" s="4">
        <v>5.4600000000000003E-2</v>
      </c>
      <c r="I223" s="1">
        <v>207.7</v>
      </c>
      <c r="J223" s="4">
        <v>2.76E-2</v>
      </c>
      <c r="K223" s="4">
        <v>9.06E-2</v>
      </c>
    </row>
    <row r="224" spans="1:11" x14ac:dyDescent="0.15">
      <c r="A224" s="1">
        <v>393</v>
      </c>
      <c r="B224" s="1">
        <v>1510.4</v>
      </c>
      <c r="C224" s="1">
        <v>100069359616</v>
      </c>
      <c r="D224" s="1">
        <v>23.2</v>
      </c>
      <c r="E224" s="1">
        <v>27.5</v>
      </c>
      <c r="F224" s="4">
        <v>3.37</v>
      </c>
      <c r="G224" s="1">
        <v>61.7</v>
      </c>
      <c r="H224" s="4">
        <v>5.4600000000000003E-2</v>
      </c>
      <c r="I224" s="1">
        <v>207.7</v>
      </c>
      <c r="J224" s="4">
        <v>2.76E-2</v>
      </c>
      <c r="K224" s="4">
        <v>9.06E-2</v>
      </c>
    </row>
    <row r="225" spans="1:11" x14ac:dyDescent="0.15">
      <c r="A225" s="1">
        <v>394</v>
      </c>
      <c r="B225" s="1">
        <v>1517.4</v>
      </c>
      <c r="C225" s="1">
        <v>100083924992</v>
      </c>
      <c r="D225" s="1">
        <v>23.3</v>
      </c>
      <c r="E225" s="1">
        <v>27.6</v>
      </c>
      <c r="F225" s="4">
        <v>3.37</v>
      </c>
      <c r="G225" s="1">
        <v>61.7</v>
      </c>
      <c r="H225" s="4">
        <v>5.4600000000000003E-2</v>
      </c>
      <c r="I225" s="1">
        <v>207.8</v>
      </c>
      <c r="J225" s="4">
        <v>2.7699999999999999E-2</v>
      </c>
      <c r="K225" s="4">
        <v>9.06E-2</v>
      </c>
    </row>
    <row r="226" spans="1:11" x14ac:dyDescent="0.15">
      <c r="A226" s="1">
        <v>395</v>
      </c>
      <c r="B226" s="1">
        <v>1552.5</v>
      </c>
      <c r="C226" s="1">
        <v>100098834432</v>
      </c>
      <c r="D226" s="1">
        <v>23.3</v>
      </c>
      <c r="E226" s="1">
        <v>27.6</v>
      </c>
      <c r="F226" s="4">
        <v>3.37</v>
      </c>
      <c r="G226" s="1">
        <v>61.7</v>
      </c>
      <c r="H226" s="4">
        <v>5.4600000000000003E-2</v>
      </c>
      <c r="I226" s="1">
        <v>207.8</v>
      </c>
      <c r="J226" s="4">
        <v>2.8400000000000002E-2</v>
      </c>
      <c r="K226" s="4">
        <v>9.06E-2</v>
      </c>
    </row>
    <row r="227" spans="1:11" x14ac:dyDescent="0.15">
      <c r="A227" s="1">
        <v>396</v>
      </c>
      <c r="B227" s="1">
        <v>1498.6</v>
      </c>
      <c r="C227" s="1">
        <v>100056506368</v>
      </c>
      <c r="D227" s="1">
        <v>23.3</v>
      </c>
      <c r="E227" s="1">
        <v>27.7</v>
      </c>
      <c r="F227" s="4">
        <v>3.37</v>
      </c>
      <c r="G227" s="1">
        <v>61.7</v>
      </c>
      <c r="H227" s="4">
        <v>5.4600000000000003E-2</v>
      </c>
      <c r="I227" s="1">
        <v>207.8</v>
      </c>
      <c r="J227" s="4">
        <v>2.7400000000000001E-2</v>
      </c>
      <c r="K227" s="4">
        <v>9.06E-2</v>
      </c>
    </row>
    <row r="228" spans="1:11" x14ac:dyDescent="0.15">
      <c r="A228" s="1">
        <v>397</v>
      </c>
      <c r="B228" s="1">
        <v>1507.5</v>
      </c>
      <c r="C228" s="1">
        <v>100100718592</v>
      </c>
      <c r="D228" s="1">
        <v>23.3</v>
      </c>
      <c r="E228" s="1">
        <v>27.7</v>
      </c>
      <c r="F228" s="4">
        <v>3.37</v>
      </c>
      <c r="G228" s="1">
        <v>61.7</v>
      </c>
      <c r="H228" s="4">
        <v>5.4600000000000003E-2</v>
      </c>
      <c r="I228" s="1">
        <v>207.8</v>
      </c>
      <c r="J228" s="4">
        <v>2.76E-2</v>
      </c>
      <c r="K228" s="4">
        <v>9.06E-2</v>
      </c>
    </row>
    <row r="229" spans="1:11" x14ac:dyDescent="0.15">
      <c r="A229" s="1">
        <v>398</v>
      </c>
      <c r="B229" s="1">
        <v>1527.3</v>
      </c>
      <c r="C229" s="1">
        <v>100097802240</v>
      </c>
      <c r="D229" s="1">
        <v>23.4</v>
      </c>
      <c r="E229" s="1">
        <v>27.8</v>
      </c>
      <c r="F229" s="4">
        <v>3.37</v>
      </c>
      <c r="G229" s="1">
        <v>61.7</v>
      </c>
      <c r="H229" s="4">
        <v>5.4600000000000003E-2</v>
      </c>
      <c r="I229" s="1">
        <v>207.8</v>
      </c>
      <c r="J229" s="4">
        <v>2.7900000000000001E-2</v>
      </c>
      <c r="K229" s="4">
        <v>9.06E-2</v>
      </c>
    </row>
    <row r="230" spans="1:11" x14ac:dyDescent="0.15">
      <c r="A230" s="1">
        <v>399</v>
      </c>
      <c r="B230" s="1">
        <v>1507.4</v>
      </c>
      <c r="C230" s="1">
        <v>100070555648</v>
      </c>
      <c r="D230" s="1">
        <v>23.4</v>
      </c>
      <c r="E230" s="1">
        <v>27.8</v>
      </c>
      <c r="F230" s="4">
        <v>3.37</v>
      </c>
      <c r="G230" s="1">
        <v>61.7</v>
      </c>
      <c r="H230" s="4">
        <v>5.4600000000000003E-2</v>
      </c>
      <c r="I230" s="1">
        <v>207.8</v>
      </c>
      <c r="J230" s="4">
        <v>2.76E-2</v>
      </c>
      <c r="K230" s="4">
        <v>9.06E-2</v>
      </c>
    </row>
    <row r="231" spans="1:11" x14ac:dyDescent="0.15">
      <c r="A231" s="1">
        <v>400</v>
      </c>
      <c r="B231" s="1">
        <v>1509.2</v>
      </c>
      <c r="C231" s="1">
        <v>100124549120</v>
      </c>
      <c r="D231" s="1">
        <v>23.4</v>
      </c>
      <c r="E231" s="1">
        <v>27.9</v>
      </c>
      <c r="F231" s="4">
        <v>3.37</v>
      </c>
      <c r="G231" s="1">
        <v>61.7</v>
      </c>
      <c r="H231" s="4">
        <v>5.4600000000000003E-2</v>
      </c>
      <c r="I231" s="1">
        <v>207.9</v>
      </c>
      <c r="J231" s="4">
        <v>2.76E-2</v>
      </c>
      <c r="K231" s="4">
        <v>9.06E-2</v>
      </c>
    </row>
    <row r="232" spans="1:11" x14ac:dyDescent="0.15">
      <c r="A232" s="1">
        <v>401</v>
      </c>
      <c r="B232" s="1">
        <v>1506.6</v>
      </c>
      <c r="C232" s="1">
        <v>100156784640</v>
      </c>
      <c r="D232" s="1">
        <v>23.4</v>
      </c>
      <c r="E232" s="1">
        <v>27.9</v>
      </c>
      <c r="F232" s="4">
        <v>3.37</v>
      </c>
      <c r="G232" s="1">
        <v>61.7</v>
      </c>
      <c r="H232" s="4">
        <v>5.4699999999999999E-2</v>
      </c>
      <c r="I232" s="1">
        <v>207.9</v>
      </c>
      <c r="J232" s="4">
        <v>2.75E-2</v>
      </c>
      <c r="K232" s="4">
        <v>9.06E-2</v>
      </c>
    </row>
    <row r="233" spans="1:11" x14ac:dyDescent="0.15">
      <c r="A233" s="1">
        <v>402</v>
      </c>
      <c r="B233" s="1">
        <v>1506</v>
      </c>
      <c r="C233" s="1">
        <v>100087865344</v>
      </c>
      <c r="D233" s="1">
        <v>23.4</v>
      </c>
      <c r="E233" s="1">
        <v>28</v>
      </c>
      <c r="F233" s="4">
        <v>3.37</v>
      </c>
      <c r="G233" s="1">
        <v>61.7</v>
      </c>
      <c r="H233" s="4">
        <v>5.4699999999999999E-2</v>
      </c>
      <c r="I233" s="1">
        <v>207.9</v>
      </c>
      <c r="J233" s="4">
        <v>2.75E-2</v>
      </c>
      <c r="K233" s="4">
        <v>9.06E-2</v>
      </c>
    </row>
    <row r="234" spans="1:11" x14ac:dyDescent="0.15">
      <c r="A234" s="1">
        <v>403</v>
      </c>
      <c r="B234" s="1">
        <v>1506.2</v>
      </c>
      <c r="C234" s="1">
        <v>100094205952</v>
      </c>
      <c r="D234" s="1">
        <v>23.4</v>
      </c>
      <c r="E234" s="1">
        <v>28.1</v>
      </c>
      <c r="F234" s="4">
        <v>3.37</v>
      </c>
      <c r="G234" s="1">
        <v>61.7</v>
      </c>
      <c r="H234" s="4">
        <v>5.4699999999999999E-2</v>
      </c>
      <c r="I234" s="1">
        <v>208</v>
      </c>
      <c r="J234" s="4">
        <v>2.75E-2</v>
      </c>
      <c r="K234" s="4">
        <v>9.06E-2</v>
      </c>
    </row>
    <row r="235" spans="1:11" x14ac:dyDescent="0.15">
      <c r="A235" s="1">
        <v>404</v>
      </c>
      <c r="B235" s="1">
        <v>1507.1</v>
      </c>
      <c r="C235" s="1">
        <v>100095229952</v>
      </c>
      <c r="D235" s="1">
        <v>23.4</v>
      </c>
      <c r="E235" s="1">
        <v>28.1</v>
      </c>
      <c r="F235" s="4">
        <v>3.37</v>
      </c>
      <c r="G235" s="1">
        <v>61.7</v>
      </c>
      <c r="H235" s="4">
        <v>5.4699999999999999E-2</v>
      </c>
      <c r="I235" s="1">
        <v>208</v>
      </c>
      <c r="J235" s="4">
        <v>2.76E-2</v>
      </c>
      <c r="K235" s="4">
        <v>9.06E-2</v>
      </c>
    </row>
    <row r="236" spans="1:11" x14ac:dyDescent="0.15">
      <c r="A236" s="1">
        <v>405</v>
      </c>
      <c r="B236" s="1">
        <v>1507.5</v>
      </c>
      <c r="C236" s="1">
        <v>100086153216</v>
      </c>
      <c r="D236" s="1">
        <v>23.4</v>
      </c>
      <c r="E236" s="1">
        <v>28.2</v>
      </c>
      <c r="F236" s="4">
        <v>3.37</v>
      </c>
      <c r="G236" s="1">
        <v>61.7</v>
      </c>
      <c r="H236" s="4">
        <v>5.4699999999999999E-2</v>
      </c>
      <c r="I236" s="1">
        <v>208</v>
      </c>
      <c r="J236" s="4">
        <v>2.76E-2</v>
      </c>
      <c r="K236" s="4">
        <v>9.06E-2</v>
      </c>
    </row>
    <row r="237" spans="1:11" x14ac:dyDescent="0.15">
      <c r="A237" s="1">
        <v>406</v>
      </c>
      <c r="B237" s="1">
        <v>1507.1</v>
      </c>
      <c r="C237" s="1">
        <v>100110663680</v>
      </c>
      <c r="D237" s="1">
        <v>23.4</v>
      </c>
      <c r="E237" s="1">
        <v>28.2</v>
      </c>
      <c r="F237" s="4">
        <v>3.37</v>
      </c>
      <c r="G237" s="1">
        <v>61.7</v>
      </c>
      <c r="H237" s="4">
        <v>5.4699999999999999E-2</v>
      </c>
      <c r="I237" s="1">
        <v>208</v>
      </c>
      <c r="J237" s="4">
        <v>2.76E-2</v>
      </c>
      <c r="K237" s="4">
        <v>9.06E-2</v>
      </c>
    </row>
    <row r="238" spans="1:11" x14ac:dyDescent="0.15">
      <c r="A238" s="1">
        <v>407</v>
      </c>
      <c r="B238" s="1">
        <v>1508</v>
      </c>
      <c r="C238" s="1">
        <v>100097974272</v>
      </c>
      <c r="D238" s="1">
        <v>23.4</v>
      </c>
      <c r="E238" s="1">
        <v>28.3</v>
      </c>
      <c r="F238" s="4">
        <v>3.37</v>
      </c>
      <c r="G238" s="1">
        <v>61.7</v>
      </c>
      <c r="H238" s="4">
        <v>5.4699999999999999E-2</v>
      </c>
      <c r="I238" s="1">
        <v>208</v>
      </c>
      <c r="J238" s="4">
        <v>2.76E-2</v>
      </c>
      <c r="K238" s="4">
        <v>9.06E-2</v>
      </c>
    </row>
    <row r="239" spans="1:11" x14ac:dyDescent="0.15">
      <c r="A239" s="1">
        <v>408</v>
      </c>
      <c r="B239" s="1">
        <v>1511.8</v>
      </c>
      <c r="C239" s="1">
        <v>100109803520</v>
      </c>
      <c r="D239" s="1">
        <v>23.4</v>
      </c>
      <c r="E239" s="1">
        <v>28.3</v>
      </c>
      <c r="F239" s="4">
        <v>3.37</v>
      </c>
      <c r="G239" s="1">
        <v>61.7</v>
      </c>
      <c r="H239" s="4">
        <v>5.4699999999999999E-2</v>
      </c>
      <c r="I239" s="1">
        <v>208.1</v>
      </c>
      <c r="J239" s="4">
        <v>2.76E-2</v>
      </c>
      <c r="K239" s="4">
        <v>9.06E-2</v>
      </c>
    </row>
    <row r="240" spans="1:11" x14ac:dyDescent="0.15">
      <c r="A240" s="1">
        <v>409</v>
      </c>
      <c r="B240" s="1">
        <v>1511.5</v>
      </c>
      <c r="C240" s="1">
        <v>100164837376</v>
      </c>
      <c r="D240" s="1">
        <v>23.5</v>
      </c>
      <c r="E240" s="1">
        <v>28.4</v>
      </c>
      <c r="F240" s="4">
        <v>3.37</v>
      </c>
      <c r="G240" s="1">
        <v>61.7</v>
      </c>
      <c r="H240" s="4">
        <v>5.4699999999999999E-2</v>
      </c>
      <c r="I240" s="1">
        <v>208.1</v>
      </c>
      <c r="J240" s="4">
        <v>2.76E-2</v>
      </c>
      <c r="K240" s="4">
        <v>9.06E-2</v>
      </c>
    </row>
    <row r="241" spans="1:11" x14ac:dyDescent="0.15">
      <c r="A241" s="1">
        <v>410</v>
      </c>
      <c r="B241" s="1">
        <v>1507.6</v>
      </c>
      <c r="C241" s="1">
        <v>100592558080</v>
      </c>
      <c r="D241" s="1">
        <v>23.5</v>
      </c>
      <c r="E241" s="1">
        <v>28.4</v>
      </c>
      <c r="F241" s="4">
        <v>3.37</v>
      </c>
      <c r="G241" s="1">
        <v>61.7</v>
      </c>
      <c r="H241" s="4">
        <v>5.4699999999999999E-2</v>
      </c>
      <c r="I241" s="1">
        <v>208.1</v>
      </c>
      <c r="J241" s="4">
        <v>2.76E-2</v>
      </c>
      <c r="K241" s="4">
        <v>9.0700000000000003E-2</v>
      </c>
    </row>
    <row r="242" spans="1:11" x14ac:dyDescent="0.15">
      <c r="A242" s="1">
        <v>411</v>
      </c>
      <c r="B242" s="1">
        <v>1512.5</v>
      </c>
      <c r="C242" s="1">
        <v>100102774784</v>
      </c>
      <c r="D242" s="1">
        <v>23.6</v>
      </c>
      <c r="E242" s="1">
        <v>28.5</v>
      </c>
      <c r="F242" s="4">
        <v>3.37</v>
      </c>
      <c r="G242" s="1">
        <v>61.7</v>
      </c>
      <c r="H242" s="4">
        <v>5.4699999999999999E-2</v>
      </c>
      <c r="I242" s="1">
        <v>208.1</v>
      </c>
      <c r="J242" s="4">
        <v>2.76E-2</v>
      </c>
      <c r="K242" s="4">
        <v>9.06E-2</v>
      </c>
    </row>
    <row r="243" spans="1:11" x14ac:dyDescent="0.15">
      <c r="A243" s="1">
        <v>412</v>
      </c>
      <c r="B243" s="1">
        <v>1510.3</v>
      </c>
      <c r="C243" s="1">
        <v>100078436352</v>
      </c>
      <c r="D243" s="1">
        <v>23.3</v>
      </c>
      <c r="E243" s="1">
        <v>28.5</v>
      </c>
      <c r="F243" s="4">
        <v>3.37</v>
      </c>
      <c r="G243" s="1">
        <v>61.7</v>
      </c>
      <c r="H243" s="4">
        <v>5.4699999999999999E-2</v>
      </c>
      <c r="I243" s="1">
        <v>208.1</v>
      </c>
      <c r="J243" s="4">
        <v>2.76E-2</v>
      </c>
      <c r="K243" s="4">
        <v>9.06E-2</v>
      </c>
    </row>
    <row r="244" spans="1:11" x14ac:dyDescent="0.15">
      <c r="A244" s="1">
        <v>413</v>
      </c>
      <c r="B244" s="1">
        <v>1510.2</v>
      </c>
      <c r="C244" s="1">
        <v>100095918080</v>
      </c>
      <c r="D244" s="1">
        <v>23.3</v>
      </c>
      <c r="E244" s="1">
        <v>28.6</v>
      </c>
      <c r="F244" s="4">
        <v>3.37</v>
      </c>
      <c r="G244" s="1">
        <v>61.7</v>
      </c>
      <c r="H244" s="4">
        <v>5.4699999999999999E-2</v>
      </c>
      <c r="I244" s="1">
        <v>208.2</v>
      </c>
      <c r="J244" s="4">
        <v>2.76E-2</v>
      </c>
      <c r="K244" s="4">
        <v>9.06E-2</v>
      </c>
    </row>
    <row r="245" spans="1:11" x14ac:dyDescent="0.15">
      <c r="A245" s="1">
        <v>414</v>
      </c>
      <c r="B245" s="1">
        <v>1510.9</v>
      </c>
      <c r="C245" s="1">
        <v>100111515648</v>
      </c>
      <c r="D245" s="1">
        <v>23.4</v>
      </c>
      <c r="E245" s="1">
        <v>28.6</v>
      </c>
      <c r="F245" s="4">
        <v>3.37</v>
      </c>
      <c r="G245" s="1">
        <v>61.7</v>
      </c>
      <c r="H245" s="4">
        <v>5.4699999999999999E-2</v>
      </c>
      <c r="I245" s="1">
        <v>208.2</v>
      </c>
      <c r="J245" s="4">
        <v>2.76E-2</v>
      </c>
      <c r="K245" s="4">
        <v>9.06E-2</v>
      </c>
    </row>
    <row r="246" spans="1:11" x14ac:dyDescent="0.15">
      <c r="A246" s="1">
        <v>415</v>
      </c>
      <c r="B246" s="1">
        <v>1510.2</v>
      </c>
      <c r="C246" s="1">
        <v>100079640576</v>
      </c>
      <c r="D246" s="1">
        <v>23.3</v>
      </c>
      <c r="E246" s="1">
        <v>28.7</v>
      </c>
      <c r="F246" s="4">
        <v>3.38</v>
      </c>
      <c r="G246" s="1">
        <v>61.7</v>
      </c>
      <c r="H246" s="4">
        <v>5.4699999999999999E-2</v>
      </c>
      <c r="I246" s="1">
        <v>208.2</v>
      </c>
      <c r="J246" s="4">
        <v>2.76E-2</v>
      </c>
      <c r="K246" s="4">
        <v>9.06E-2</v>
      </c>
    </row>
    <row r="247" spans="1:11" x14ac:dyDescent="0.15">
      <c r="A247" s="1">
        <v>416</v>
      </c>
      <c r="B247" s="1">
        <v>1511.2</v>
      </c>
      <c r="C247" s="1">
        <v>100050337792</v>
      </c>
      <c r="D247" s="1">
        <v>23.2</v>
      </c>
      <c r="E247" s="1">
        <v>28.8</v>
      </c>
      <c r="F247" s="4">
        <v>3.38</v>
      </c>
      <c r="G247" s="1">
        <v>61.7</v>
      </c>
      <c r="H247" s="4">
        <v>5.4699999999999999E-2</v>
      </c>
      <c r="I247" s="1">
        <v>208.2</v>
      </c>
      <c r="J247" s="4">
        <v>2.76E-2</v>
      </c>
      <c r="K247" s="4">
        <v>9.06E-2</v>
      </c>
    </row>
    <row r="248" spans="1:11" x14ac:dyDescent="0.15">
      <c r="A248" s="1">
        <v>417</v>
      </c>
      <c r="B248" s="1">
        <v>1509.7</v>
      </c>
      <c r="C248" s="1">
        <v>100061814784</v>
      </c>
      <c r="D248" s="1">
        <v>23.3</v>
      </c>
      <c r="E248" s="1">
        <v>28.8</v>
      </c>
      <c r="F248" s="4">
        <v>3.38</v>
      </c>
      <c r="G248" s="1">
        <v>61.7</v>
      </c>
      <c r="H248" s="4">
        <v>5.4699999999999999E-2</v>
      </c>
      <c r="I248" s="1">
        <v>208.2</v>
      </c>
      <c r="J248" s="4">
        <v>2.76E-2</v>
      </c>
      <c r="K248" s="4">
        <v>9.06E-2</v>
      </c>
    </row>
    <row r="249" spans="1:11" x14ac:dyDescent="0.15">
      <c r="A249" s="1">
        <v>418</v>
      </c>
      <c r="B249" s="1">
        <v>1510.7</v>
      </c>
      <c r="C249" s="1">
        <v>100063698944</v>
      </c>
      <c r="D249" s="1">
        <v>23.2</v>
      </c>
      <c r="E249" s="1">
        <v>28.9</v>
      </c>
      <c r="F249" s="4">
        <v>3.38</v>
      </c>
      <c r="G249" s="1">
        <v>61.7</v>
      </c>
      <c r="H249" s="4">
        <v>5.4699999999999999E-2</v>
      </c>
      <c r="I249" s="1">
        <v>208.2</v>
      </c>
      <c r="J249" s="4">
        <v>2.76E-2</v>
      </c>
      <c r="K249" s="4">
        <v>9.06E-2</v>
      </c>
    </row>
    <row r="250" spans="1:11" x14ac:dyDescent="0.15">
      <c r="A250" s="1">
        <v>419</v>
      </c>
      <c r="B250" s="1">
        <v>1512.5</v>
      </c>
      <c r="C250" s="1">
        <v>100062158848</v>
      </c>
      <c r="D250" s="1">
        <v>23.2</v>
      </c>
      <c r="E250" s="1">
        <v>28.9</v>
      </c>
      <c r="F250" s="4">
        <v>3.38</v>
      </c>
      <c r="G250" s="1">
        <v>61.7</v>
      </c>
      <c r="H250" s="4">
        <v>5.4699999999999999E-2</v>
      </c>
      <c r="I250" s="1">
        <v>208.3</v>
      </c>
      <c r="J250" s="4">
        <v>2.7699999999999999E-2</v>
      </c>
      <c r="K250" s="4">
        <v>9.06E-2</v>
      </c>
    </row>
    <row r="251" spans="1:11" x14ac:dyDescent="0.15">
      <c r="A251" s="1">
        <v>420</v>
      </c>
      <c r="B251" s="1">
        <v>1518.8</v>
      </c>
      <c r="C251" s="1">
        <v>100070555648</v>
      </c>
      <c r="D251" s="1">
        <v>23.2</v>
      </c>
      <c r="E251" s="1">
        <v>29</v>
      </c>
      <c r="F251" s="4">
        <v>3.38</v>
      </c>
      <c r="G251" s="1">
        <v>61.7</v>
      </c>
      <c r="H251" s="4">
        <v>5.4800000000000001E-2</v>
      </c>
      <c r="I251" s="1">
        <v>208.3</v>
      </c>
      <c r="J251" s="4">
        <v>2.7799999999999998E-2</v>
      </c>
      <c r="K251" s="4">
        <v>9.06E-2</v>
      </c>
    </row>
    <row r="252" spans="1:11" x14ac:dyDescent="0.15">
      <c r="A252" s="1">
        <v>421</v>
      </c>
      <c r="B252" s="1">
        <v>1512.1</v>
      </c>
      <c r="C252" s="1">
        <v>100074151936</v>
      </c>
      <c r="D252" s="1">
        <v>23.3</v>
      </c>
      <c r="E252" s="1">
        <v>29</v>
      </c>
      <c r="F252" s="4">
        <v>3.38</v>
      </c>
      <c r="G252" s="1">
        <v>61.7</v>
      </c>
      <c r="H252" s="4">
        <v>5.4800000000000001E-2</v>
      </c>
      <c r="I252" s="1">
        <v>208.3</v>
      </c>
      <c r="J252" s="4">
        <v>2.76E-2</v>
      </c>
      <c r="K252" s="4">
        <v>9.06E-2</v>
      </c>
    </row>
    <row r="253" spans="1:11" x14ac:dyDescent="0.15">
      <c r="A253" s="1">
        <v>422</v>
      </c>
      <c r="B253" s="1">
        <v>1512.5</v>
      </c>
      <c r="C253" s="1">
        <v>100079296512</v>
      </c>
      <c r="D253" s="1">
        <v>23.3</v>
      </c>
      <c r="E253" s="1">
        <v>29.1</v>
      </c>
      <c r="F253" s="4">
        <v>3.38</v>
      </c>
      <c r="G253" s="1">
        <v>61.7</v>
      </c>
      <c r="H253" s="4">
        <v>5.4800000000000001E-2</v>
      </c>
      <c r="I253" s="1">
        <v>208.3</v>
      </c>
      <c r="J253" s="4">
        <v>2.7699999999999999E-2</v>
      </c>
      <c r="K253" s="4">
        <v>9.06E-2</v>
      </c>
    </row>
    <row r="254" spans="1:11" x14ac:dyDescent="0.15">
      <c r="A254" s="1">
        <v>423</v>
      </c>
      <c r="B254" s="1">
        <v>1513.4</v>
      </c>
      <c r="C254" s="1">
        <v>100039884800</v>
      </c>
      <c r="D254" s="1">
        <v>23.1</v>
      </c>
      <c r="E254" s="1">
        <v>29.1</v>
      </c>
      <c r="F254" s="4">
        <v>3.38</v>
      </c>
      <c r="G254" s="1">
        <v>61.7</v>
      </c>
      <c r="H254" s="4">
        <v>5.4800000000000001E-2</v>
      </c>
      <c r="I254" s="1">
        <v>208.3</v>
      </c>
      <c r="J254" s="4">
        <v>2.7699999999999999E-2</v>
      </c>
      <c r="K254" s="4">
        <v>9.06E-2</v>
      </c>
    </row>
    <row r="255" spans="1:11" x14ac:dyDescent="0.15">
      <c r="A255" s="1">
        <v>424</v>
      </c>
      <c r="B255" s="1">
        <v>1511.4</v>
      </c>
      <c r="C255" s="1">
        <v>100040228864</v>
      </c>
      <c r="D255" s="1">
        <v>23.1</v>
      </c>
      <c r="E255" s="1">
        <v>29.2</v>
      </c>
      <c r="F255" s="4">
        <v>3.38</v>
      </c>
      <c r="G255" s="1">
        <v>61.7</v>
      </c>
      <c r="H255" s="4">
        <v>5.4800000000000001E-2</v>
      </c>
      <c r="I255" s="1">
        <v>208.4</v>
      </c>
      <c r="J255" s="4">
        <v>2.76E-2</v>
      </c>
      <c r="K255" s="4">
        <v>9.06E-2</v>
      </c>
    </row>
    <row r="256" spans="1:11" x14ac:dyDescent="0.15">
      <c r="A256" s="1">
        <v>425</v>
      </c>
      <c r="B256" s="1">
        <v>1510.7</v>
      </c>
      <c r="C256" s="1">
        <v>100033380352</v>
      </c>
      <c r="D256" s="1">
        <v>23.1</v>
      </c>
      <c r="E256" s="1">
        <v>29.2</v>
      </c>
      <c r="F256" s="4">
        <v>3.38</v>
      </c>
      <c r="G256" s="1">
        <v>61.7</v>
      </c>
      <c r="H256" s="4">
        <v>5.4800000000000001E-2</v>
      </c>
      <c r="I256" s="1">
        <v>208.4</v>
      </c>
      <c r="J256" s="4">
        <v>2.76E-2</v>
      </c>
      <c r="K256" s="4">
        <v>9.06E-2</v>
      </c>
    </row>
    <row r="257" spans="1:11" x14ac:dyDescent="0.15">
      <c r="A257" s="1">
        <v>426</v>
      </c>
      <c r="B257" s="1">
        <v>1511.9</v>
      </c>
      <c r="C257" s="1">
        <v>100021215232</v>
      </c>
      <c r="D257" s="1">
        <v>23</v>
      </c>
      <c r="E257" s="1">
        <v>29.3</v>
      </c>
      <c r="F257" s="4">
        <v>3.38</v>
      </c>
      <c r="G257" s="1">
        <v>61.7</v>
      </c>
      <c r="H257" s="4">
        <v>5.4800000000000001E-2</v>
      </c>
      <c r="I257" s="1">
        <v>208.4</v>
      </c>
      <c r="J257" s="4">
        <v>2.76E-2</v>
      </c>
      <c r="K257" s="4">
        <v>9.06E-2</v>
      </c>
    </row>
    <row r="258" spans="1:11" x14ac:dyDescent="0.15">
      <c r="A258" s="1">
        <v>427</v>
      </c>
      <c r="B258" s="1">
        <v>1514.8</v>
      </c>
      <c r="C258" s="1">
        <v>100010082304</v>
      </c>
      <c r="D258" s="1">
        <v>23</v>
      </c>
      <c r="E258" s="1">
        <v>29.3</v>
      </c>
      <c r="F258" s="4">
        <v>3.38</v>
      </c>
      <c r="G258" s="1">
        <v>61.7</v>
      </c>
      <c r="H258" s="4">
        <v>5.4800000000000001E-2</v>
      </c>
      <c r="I258" s="1">
        <v>208.4</v>
      </c>
      <c r="J258" s="4">
        <v>2.7699999999999999E-2</v>
      </c>
      <c r="K258" s="4">
        <v>9.06E-2</v>
      </c>
    </row>
    <row r="259" spans="1:11" x14ac:dyDescent="0.15">
      <c r="A259" s="1">
        <v>428</v>
      </c>
      <c r="B259" s="1">
        <v>1513.6</v>
      </c>
      <c r="C259" s="1">
        <v>100007862272</v>
      </c>
      <c r="D259" s="1">
        <v>23</v>
      </c>
      <c r="E259" s="1">
        <v>29.4</v>
      </c>
      <c r="F259" s="4">
        <v>3.38</v>
      </c>
      <c r="G259" s="1">
        <v>61.7</v>
      </c>
      <c r="H259" s="4">
        <v>5.4800000000000001E-2</v>
      </c>
      <c r="I259" s="1">
        <v>208.5</v>
      </c>
      <c r="J259" s="4">
        <v>2.7699999999999999E-2</v>
      </c>
      <c r="K259" s="4">
        <v>9.06E-2</v>
      </c>
    </row>
    <row r="260" spans="1:11" x14ac:dyDescent="0.15">
      <c r="A260" s="1">
        <v>429</v>
      </c>
      <c r="B260" s="1">
        <v>1512</v>
      </c>
      <c r="C260" s="1">
        <v>99973103616</v>
      </c>
      <c r="D260" s="1">
        <v>22.8</v>
      </c>
      <c r="E260" s="1">
        <v>29.4</v>
      </c>
      <c r="F260" s="4">
        <v>3.38</v>
      </c>
      <c r="G260" s="1">
        <v>61.7</v>
      </c>
      <c r="H260" s="4">
        <v>5.4800000000000001E-2</v>
      </c>
      <c r="I260" s="1">
        <v>208.5</v>
      </c>
      <c r="J260" s="4">
        <v>2.76E-2</v>
      </c>
      <c r="K260" s="4">
        <v>9.06E-2</v>
      </c>
    </row>
    <row r="261" spans="1:11" x14ac:dyDescent="0.15">
      <c r="A261" s="1">
        <v>430</v>
      </c>
      <c r="B261" s="1">
        <v>1512.6</v>
      </c>
      <c r="C261" s="1">
        <v>99956834304</v>
      </c>
      <c r="D261" s="1">
        <v>22.7</v>
      </c>
      <c r="E261" s="1">
        <v>29.5</v>
      </c>
      <c r="F261" s="4">
        <v>3.38</v>
      </c>
      <c r="G261" s="1">
        <v>61.7</v>
      </c>
      <c r="H261" s="4">
        <v>5.4800000000000001E-2</v>
      </c>
      <c r="I261" s="1">
        <v>208.5</v>
      </c>
      <c r="J261" s="4">
        <v>2.7699999999999999E-2</v>
      </c>
      <c r="K261" s="4">
        <v>9.06E-2</v>
      </c>
    </row>
    <row r="262" spans="1:11" x14ac:dyDescent="0.15">
      <c r="A262" s="1">
        <v>431</v>
      </c>
      <c r="B262" s="1">
        <v>1522.8</v>
      </c>
      <c r="C262" s="1">
        <v>99991076864</v>
      </c>
      <c r="D262" s="1">
        <v>22.9</v>
      </c>
      <c r="E262" s="1">
        <v>29.5</v>
      </c>
      <c r="F262" s="4">
        <v>3.38</v>
      </c>
      <c r="G262" s="1">
        <v>61.7</v>
      </c>
      <c r="H262" s="4">
        <v>5.4800000000000001E-2</v>
      </c>
      <c r="I262" s="1">
        <v>208.5</v>
      </c>
      <c r="J262" s="4">
        <v>2.7799999999999998E-2</v>
      </c>
      <c r="K262" s="4">
        <v>9.06E-2</v>
      </c>
    </row>
    <row r="263" spans="1:11" x14ac:dyDescent="0.15">
      <c r="A263" s="1">
        <v>432</v>
      </c>
      <c r="B263" s="1">
        <v>1554.2</v>
      </c>
      <c r="C263" s="1">
        <v>100012654592</v>
      </c>
      <c r="D263" s="1">
        <v>23</v>
      </c>
      <c r="E263" s="1">
        <v>29.6</v>
      </c>
      <c r="F263" s="4">
        <v>3.38</v>
      </c>
      <c r="G263" s="1">
        <v>61.7</v>
      </c>
      <c r="H263" s="4">
        <v>5.4800000000000001E-2</v>
      </c>
      <c r="I263" s="1">
        <v>208.5</v>
      </c>
      <c r="J263" s="4">
        <v>2.8400000000000002E-2</v>
      </c>
      <c r="K263" s="4">
        <v>9.06E-2</v>
      </c>
    </row>
    <row r="264" spans="1:11" x14ac:dyDescent="0.15">
      <c r="A264" s="1">
        <v>433</v>
      </c>
      <c r="B264" s="1">
        <v>1547.7</v>
      </c>
      <c r="C264" s="1">
        <v>100038172672</v>
      </c>
      <c r="D264" s="1">
        <v>23.1</v>
      </c>
      <c r="E264" s="1">
        <v>29.7</v>
      </c>
      <c r="F264" s="4">
        <v>3.38</v>
      </c>
      <c r="G264" s="1">
        <v>61.7</v>
      </c>
      <c r="H264" s="4">
        <v>5.4800000000000001E-2</v>
      </c>
      <c r="I264" s="1">
        <v>208.5</v>
      </c>
      <c r="J264" s="4">
        <v>2.8299999999999999E-2</v>
      </c>
      <c r="K264" s="4">
        <v>9.06E-2</v>
      </c>
    </row>
    <row r="265" spans="1:11" x14ac:dyDescent="0.15">
      <c r="A265" s="1">
        <v>434</v>
      </c>
      <c r="B265" s="1">
        <v>1512</v>
      </c>
      <c r="C265" s="1">
        <v>100028235776</v>
      </c>
      <c r="D265" s="1">
        <v>23.1</v>
      </c>
      <c r="E265" s="1">
        <v>29.7</v>
      </c>
      <c r="F265" s="4">
        <v>3.38</v>
      </c>
      <c r="G265" s="1">
        <v>61.7</v>
      </c>
      <c r="H265" s="4">
        <v>5.4800000000000001E-2</v>
      </c>
      <c r="I265" s="1">
        <v>208.6</v>
      </c>
      <c r="J265" s="4">
        <v>2.76E-2</v>
      </c>
      <c r="K265" s="4">
        <v>9.06E-2</v>
      </c>
    </row>
    <row r="266" spans="1:11" x14ac:dyDescent="0.15">
      <c r="A266" s="1">
        <v>435</v>
      </c>
      <c r="B266" s="1">
        <v>1506.9</v>
      </c>
      <c r="C266" s="1">
        <v>100027039744</v>
      </c>
      <c r="D266" s="1">
        <v>23.1</v>
      </c>
      <c r="E266" s="1">
        <v>29.7</v>
      </c>
      <c r="F266" s="4">
        <v>3.38</v>
      </c>
      <c r="G266" s="1">
        <v>61.7</v>
      </c>
      <c r="H266" s="4">
        <v>5.4800000000000001E-2</v>
      </c>
      <c r="I266" s="1">
        <v>208.6</v>
      </c>
      <c r="J266" s="4">
        <v>2.76E-2</v>
      </c>
      <c r="K266" s="4">
        <v>9.06E-2</v>
      </c>
    </row>
    <row r="267" spans="1:11" x14ac:dyDescent="0.15">
      <c r="A267" s="1">
        <v>436</v>
      </c>
      <c r="B267" s="1">
        <v>1509.2</v>
      </c>
      <c r="C267" s="1">
        <v>100022591488</v>
      </c>
      <c r="D267" s="1">
        <v>23</v>
      </c>
      <c r="E267" s="1">
        <v>29.8</v>
      </c>
      <c r="F267" s="4">
        <v>3.38</v>
      </c>
      <c r="G267" s="1">
        <v>61.7</v>
      </c>
      <c r="H267" s="4">
        <v>5.4800000000000001E-2</v>
      </c>
      <c r="I267" s="1">
        <v>208.6</v>
      </c>
      <c r="J267" s="4">
        <v>2.76E-2</v>
      </c>
      <c r="K267" s="4">
        <v>9.06E-2</v>
      </c>
    </row>
    <row r="268" spans="1:11" x14ac:dyDescent="0.15">
      <c r="A268" s="1">
        <v>437</v>
      </c>
      <c r="B268" s="1">
        <v>1510.2</v>
      </c>
      <c r="C268" s="1">
        <v>100024811520</v>
      </c>
      <c r="D268" s="1">
        <v>23</v>
      </c>
      <c r="E268" s="1">
        <v>29.9</v>
      </c>
      <c r="F268" s="4">
        <v>3.38</v>
      </c>
      <c r="G268" s="1">
        <v>61.7</v>
      </c>
      <c r="H268" s="4">
        <v>5.4800000000000001E-2</v>
      </c>
      <c r="I268" s="1">
        <v>208.6</v>
      </c>
      <c r="J268" s="4">
        <v>2.76E-2</v>
      </c>
      <c r="K268" s="4">
        <v>9.06E-2</v>
      </c>
    </row>
    <row r="269" spans="1:11" x14ac:dyDescent="0.15">
      <c r="A269" s="1">
        <v>438</v>
      </c>
      <c r="B269" s="1">
        <v>1510.3</v>
      </c>
      <c r="C269" s="1">
        <v>100003577856</v>
      </c>
      <c r="D269" s="1">
        <v>23</v>
      </c>
      <c r="E269" s="1">
        <v>29.9</v>
      </c>
      <c r="F269" s="4">
        <v>3.38</v>
      </c>
      <c r="G269" s="1">
        <v>61.7</v>
      </c>
      <c r="H269" s="4">
        <v>5.4800000000000001E-2</v>
      </c>
      <c r="I269" s="1">
        <v>208.6</v>
      </c>
      <c r="J269" s="4">
        <v>2.76E-2</v>
      </c>
      <c r="K269" s="4">
        <v>9.06E-2</v>
      </c>
    </row>
    <row r="270" spans="1:11" x14ac:dyDescent="0.15">
      <c r="A270" s="1">
        <v>439</v>
      </c>
      <c r="B270" s="1">
        <v>1510.9</v>
      </c>
      <c r="C270" s="1">
        <v>99967967232</v>
      </c>
      <c r="D270" s="1">
        <v>22.9</v>
      </c>
      <c r="E270" s="1">
        <v>30</v>
      </c>
      <c r="F270" s="4">
        <v>3.38</v>
      </c>
      <c r="G270" s="1">
        <v>61.7</v>
      </c>
      <c r="H270" s="4">
        <v>5.4800000000000001E-2</v>
      </c>
      <c r="I270" s="1">
        <v>208.7</v>
      </c>
      <c r="J270" s="4">
        <v>2.76E-2</v>
      </c>
      <c r="K270" s="4">
        <v>9.06E-2</v>
      </c>
    </row>
    <row r="271" spans="1:11" x14ac:dyDescent="0.15">
      <c r="A271" s="1">
        <v>440</v>
      </c>
      <c r="B271" s="1">
        <v>1509.6</v>
      </c>
      <c r="C271" s="1">
        <v>99967279104</v>
      </c>
      <c r="D271" s="1">
        <v>22.8</v>
      </c>
      <c r="E271" s="1">
        <v>30</v>
      </c>
      <c r="F271" s="4">
        <v>3.38</v>
      </c>
      <c r="G271" s="1">
        <v>61.7</v>
      </c>
      <c r="H271" s="4">
        <v>5.4800000000000001E-2</v>
      </c>
      <c r="I271" s="1">
        <v>208.7</v>
      </c>
      <c r="J271" s="4">
        <v>2.76E-2</v>
      </c>
      <c r="K271" s="4">
        <v>9.06E-2</v>
      </c>
    </row>
    <row r="272" spans="1:11" x14ac:dyDescent="0.15">
      <c r="A272" s="1">
        <v>441</v>
      </c>
      <c r="B272" s="1">
        <v>1510.8</v>
      </c>
      <c r="C272" s="1">
        <v>100010254336</v>
      </c>
      <c r="D272" s="1">
        <v>23</v>
      </c>
      <c r="E272" s="1">
        <v>30.1</v>
      </c>
      <c r="F272" s="4">
        <v>3.38</v>
      </c>
      <c r="G272" s="1">
        <v>61.7</v>
      </c>
      <c r="H272" s="4">
        <v>5.4899999999999997E-2</v>
      </c>
      <c r="I272" s="1">
        <v>208.7</v>
      </c>
      <c r="J272" s="4">
        <v>2.76E-2</v>
      </c>
      <c r="K272" s="4">
        <v>9.06E-2</v>
      </c>
    </row>
    <row r="273" spans="1:11" x14ac:dyDescent="0.15">
      <c r="A273" s="1">
        <v>442</v>
      </c>
      <c r="B273" s="1">
        <v>1511.9</v>
      </c>
      <c r="C273" s="1">
        <v>100038000640</v>
      </c>
      <c r="D273" s="1">
        <v>23.1</v>
      </c>
      <c r="E273" s="1">
        <v>30.1</v>
      </c>
      <c r="F273" s="4">
        <v>3.38</v>
      </c>
      <c r="G273" s="1">
        <v>61.7</v>
      </c>
      <c r="H273" s="4">
        <v>5.4899999999999997E-2</v>
      </c>
      <c r="I273" s="1">
        <v>208.7</v>
      </c>
      <c r="J273" s="4">
        <v>2.76E-2</v>
      </c>
      <c r="K273" s="4">
        <v>9.06E-2</v>
      </c>
    </row>
    <row r="274" spans="1:11" x14ac:dyDescent="0.15">
      <c r="A274" s="1">
        <v>443</v>
      </c>
      <c r="B274" s="1">
        <v>1512.2</v>
      </c>
      <c r="C274" s="1">
        <v>100054278144</v>
      </c>
      <c r="D274" s="1">
        <v>23.2</v>
      </c>
      <c r="E274" s="1">
        <v>30.2</v>
      </c>
      <c r="F274" s="4">
        <v>3.38</v>
      </c>
      <c r="G274" s="1">
        <v>61.7</v>
      </c>
      <c r="H274" s="4">
        <v>5.4899999999999997E-2</v>
      </c>
      <c r="I274" s="1">
        <v>208.7</v>
      </c>
      <c r="J274" s="4">
        <v>2.76E-2</v>
      </c>
      <c r="K274" s="4">
        <v>9.06E-2</v>
      </c>
    </row>
    <row r="275" spans="1:11" x14ac:dyDescent="0.15">
      <c r="A275" s="1">
        <v>444</v>
      </c>
      <c r="B275" s="1">
        <v>1508.5</v>
      </c>
      <c r="C275" s="1">
        <v>100020871168</v>
      </c>
      <c r="D275" s="1">
        <v>23</v>
      </c>
      <c r="E275" s="1">
        <v>30.2</v>
      </c>
      <c r="F275" s="4">
        <v>3.38</v>
      </c>
      <c r="G275" s="1">
        <v>61.7</v>
      </c>
      <c r="H275" s="4">
        <v>5.4899999999999997E-2</v>
      </c>
      <c r="I275" s="1">
        <v>208.7</v>
      </c>
      <c r="J275" s="4">
        <v>2.76E-2</v>
      </c>
      <c r="K275" s="4">
        <v>9.06E-2</v>
      </c>
    </row>
    <row r="276" spans="1:11" x14ac:dyDescent="0.15">
      <c r="A276" s="1">
        <v>445</v>
      </c>
      <c r="B276" s="1">
        <v>1513.2</v>
      </c>
      <c r="C276" s="1">
        <v>100012138496</v>
      </c>
      <c r="D276" s="1">
        <v>23</v>
      </c>
      <c r="E276" s="1">
        <v>30.3</v>
      </c>
      <c r="F276" s="4">
        <v>3.38</v>
      </c>
      <c r="G276" s="1">
        <v>61.7</v>
      </c>
      <c r="H276" s="4">
        <v>5.4899999999999997E-2</v>
      </c>
      <c r="I276" s="1">
        <v>208.8</v>
      </c>
      <c r="J276" s="4">
        <v>2.7699999999999999E-2</v>
      </c>
      <c r="K276" s="4">
        <v>9.06E-2</v>
      </c>
    </row>
    <row r="277" spans="1:11" x14ac:dyDescent="0.15">
      <c r="A277" s="1">
        <v>446</v>
      </c>
      <c r="B277" s="1">
        <v>1512.1</v>
      </c>
      <c r="C277" s="1">
        <v>100008026112</v>
      </c>
      <c r="D277" s="1">
        <v>23</v>
      </c>
      <c r="E277" s="1">
        <v>30.3</v>
      </c>
      <c r="F277" s="4">
        <v>3.38</v>
      </c>
      <c r="G277" s="1">
        <v>61.7</v>
      </c>
      <c r="H277" s="4">
        <v>5.4899999999999997E-2</v>
      </c>
      <c r="I277" s="1">
        <v>208.8</v>
      </c>
      <c r="J277" s="4">
        <v>2.76E-2</v>
      </c>
      <c r="K277" s="4">
        <v>9.06E-2</v>
      </c>
    </row>
    <row r="278" spans="1:11" x14ac:dyDescent="0.15">
      <c r="A278" s="1">
        <v>447</v>
      </c>
      <c r="B278" s="1">
        <v>1510.8</v>
      </c>
      <c r="C278" s="1">
        <v>100018307072</v>
      </c>
      <c r="D278" s="1">
        <v>23</v>
      </c>
      <c r="E278" s="1">
        <v>30.4</v>
      </c>
      <c r="F278" s="4">
        <v>3.38</v>
      </c>
      <c r="G278" s="1">
        <v>61.7</v>
      </c>
      <c r="H278" s="4">
        <v>5.4899999999999997E-2</v>
      </c>
      <c r="I278" s="1">
        <v>208.8</v>
      </c>
      <c r="J278" s="4">
        <v>2.76E-2</v>
      </c>
      <c r="K278" s="4">
        <v>9.06E-2</v>
      </c>
    </row>
    <row r="279" spans="1:11" x14ac:dyDescent="0.15">
      <c r="A279" s="1">
        <v>448</v>
      </c>
      <c r="B279" s="1">
        <v>1512.8</v>
      </c>
      <c r="C279" s="1">
        <v>99996385280</v>
      </c>
      <c r="D279" s="1">
        <v>22.9</v>
      </c>
      <c r="E279" s="1">
        <v>30.4</v>
      </c>
      <c r="F279" s="4">
        <v>3.39</v>
      </c>
      <c r="G279" s="1">
        <v>61.7</v>
      </c>
      <c r="H279" s="4">
        <v>5.4899999999999997E-2</v>
      </c>
      <c r="I279" s="1">
        <v>208.8</v>
      </c>
      <c r="J279" s="4">
        <v>2.7699999999999999E-2</v>
      </c>
      <c r="K279" s="4">
        <v>9.06E-2</v>
      </c>
    </row>
    <row r="280" spans="1:11" x14ac:dyDescent="0.15">
      <c r="A280" s="1">
        <v>449</v>
      </c>
      <c r="B280" s="1">
        <v>1513.2</v>
      </c>
      <c r="C280" s="1">
        <v>100011286528</v>
      </c>
      <c r="D280" s="1">
        <v>23</v>
      </c>
      <c r="E280" s="1">
        <v>30.5</v>
      </c>
      <c r="F280" s="4">
        <v>3.39</v>
      </c>
      <c r="G280" s="1">
        <v>61.7</v>
      </c>
      <c r="H280" s="4">
        <v>5.4899999999999997E-2</v>
      </c>
      <c r="I280" s="1">
        <v>208.8</v>
      </c>
      <c r="J280" s="4">
        <v>2.7699999999999999E-2</v>
      </c>
      <c r="K280" s="4">
        <v>9.06E-2</v>
      </c>
    </row>
    <row r="281" spans="1:11" x14ac:dyDescent="0.15">
      <c r="A281" s="1">
        <v>450</v>
      </c>
      <c r="B281" s="1">
        <v>1511</v>
      </c>
      <c r="C281" s="1">
        <v>100016766976</v>
      </c>
      <c r="D281" s="1">
        <v>23</v>
      </c>
      <c r="E281" s="1">
        <v>30.5</v>
      </c>
      <c r="F281" s="4">
        <v>3.39</v>
      </c>
      <c r="G281" s="1">
        <v>61.7</v>
      </c>
      <c r="H281" s="4">
        <v>5.4899999999999997E-2</v>
      </c>
      <c r="I281" s="1">
        <v>208.8</v>
      </c>
      <c r="J281" s="4">
        <v>2.76E-2</v>
      </c>
      <c r="K281" s="4">
        <v>9.06E-2</v>
      </c>
    </row>
    <row r="282" spans="1:11" x14ac:dyDescent="0.15">
      <c r="A282" s="1">
        <v>451</v>
      </c>
      <c r="B282" s="1">
        <v>1511.4</v>
      </c>
      <c r="C282" s="1">
        <v>100011286528</v>
      </c>
      <c r="D282" s="1">
        <v>23</v>
      </c>
      <c r="E282" s="1">
        <v>30.6</v>
      </c>
      <c r="F282" s="4">
        <v>3.39</v>
      </c>
      <c r="G282" s="1">
        <v>61.7</v>
      </c>
      <c r="H282" s="4">
        <v>5.4899999999999997E-2</v>
      </c>
      <c r="I282" s="1">
        <v>208.8</v>
      </c>
      <c r="J282" s="4">
        <v>2.76E-2</v>
      </c>
      <c r="K282" s="4">
        <v>9.06E-2</v>
      </c>
    </row>
    <row r="283" spans="1:11" x14ac:dyDescent="0.15">
      <c r="A283" s="1">
        <v>452</v>
      </c>
      <c r="B283" s="1">
        <v>1510.7</v>
      </c>
      <c r="C283" s="1">
        <v>100017446912</v>
      </c>
      <c r="D283" s="1">
        <v>23</v>
      </c>
      <c r="E283" s="1">
        <v>30.6</v>
      </c>
      <c r="F283" s="4">
        <v>3.39</v>
      </c>
      <c r="G283" s="1">
        <v>61.7</v>
      </c>
      <c r="H283" s="4">
        <v>5.4899999999999997E-2</v>
      </c>
      <c r="I283" s="1">
        <v>208.9</v>
      </c>
      <c r="J283" s="4">
        <v>2.76E-2</v>
      </c>
      <c r="K283" s="4">
        <v>9.06E-2</v>
      </c>
    </row>
    <row r="284" spans="1:11" x14ac:dyDescent="0.15">
      <c r="A284" s="1">
        <v>453</v>
      </c>
      <c r="B284" s="1">
        <v>1511.8</v>
      </c>
      <c r="C284" s="1">
        <v>100043317248</v>
      </c>
      <c r="D284" s="1">
        <v>23.1</v>
      </c>
      <c r="E284" s="1">
        <v>30.7</v>
      </c>
      <c r="F284" s="4">
        <v>3.39</v>
      </c>
      <c r="G284" s="1">
        <v>61.7</v>
      </c>
      <c r="H284" s="4">
        <v>5.4899999999999997E-2</v>
      </c>
      <c r="I284" s="1">
        <v>208.9</v>
      </c>
      <c r="J284" s="4">
        <v>2.76E-2</v>
      </c>
      <c r="K284" s="4">
        <v>9.06E-2</v>
      </c>
    </row>
    <row r="285" spans="1:11" x14ac:dyDescent="0.15">
      <c r="A285" s="1">
        <v>454</v>
      </c>
      <c r="B285" s="1">
        <v>1510.6</v>
      </c>
      <c r="C285" s="1">
        <v>100039032832</v>
      </c>
      <c r="D285" s="1">
        <v>23</v>
      </c>
      <c r="E285" s="1">
        <v>30.7</v>
      </c>
      <c r="F285" s="4">
        <v>3.39</v>
      </c>
      <c r="G285" s="1">
        <v>61.7</v>
      </c>
      <c r="H285" s="4">
        <v>5.4899999999999997E-2</v>
      </c>
      <c r="I285" s="1">
        <v>208.9</v>
      </c>
      <c r="J285" s="4">
        <v>2.76E-2</v>
      </c>
      <c r="K285" s="4">
        <v>9.06E-2</v>
      </c>
    </row>
    <row r="286" spans="1:11" x14ac:dyDescent="0.15">
      <c r="A286" s="1">
        <v>455</v>
      </c>
      <c r="B286" s="1">
        <v>1510.9</v>
      </c>
      <c r="C286" s="1">
        <v>100123688960</v>
      </c>
      <c r="D286" s="1">
        <v>23.1</v>
      </c>
      <c r="E286" s="1">
        <v>30.8</v>
      </c>
      <c r="F286" s="4">
        <v>3.39</v>
      </c>
      <c r="G286" s="1">
        <v>61.7</v>
      </c>
      <c r="H286" s="4">
        <v>5.4899999999999997E-2</v>
      </c>
      <c r="I286" s="1">
        <v>208.9</v>
      </c>
      <c r="J286" s="4">
        <v>2.76E-2</v>
      </c>
      <c r="K286" s="4">
        <v>9.06E-2</v>
      </c>
    </row>
    <row r="287" spans="1:11" x14ac:dyDescent="0.15">
      <c r="A287" s="1">
        <v>456</v>
      </c>
      <c r="B287" s="1">
        <v>1510.6</v>
      </c>
      <c r="C287" s="1">
        <v>100014194688</v>
      </c>
      <c r="D287" s="1">
        <v>23</v>
      </c>
      <c r="E287" s="1">
        <v>30.8</v>
      </c>
      <c r="F287" s="4">
        <v>3.39</v>
      </c>
      <c r="G287" s="1">
        <v>61.7</v>
      </c>
      <c r="H287" s="4">
        <v>5.4899999999999997E-2</v>
      </c>
      <c r="I287" s="1">
        <v>208.9</v>
      </c>
      <c r="J287" s="4">
        <v>2.76E-2</v>
      </c>
      <c r="K287" s="4">
        <v>9.06E-2</v>
      </c>
    </row>
    <row r="288" spans="1:11" x14ac:dyDescent="0.15">
      <c r="A288" s="1">
        <v>457</v>
      </c>
      <c r="B288" s="1">
        <v>1514.6</v>
      </c>
      <c r="C288" s="1">
        <v>99992100864</v>
      </c>
      <c r="D288" s="1">
        <v>23</v>
      </c>
      <c r="E288" s="1">
        <v>30.9</v>
      </c>
      <c r="F288" s="4">
        <v>3.39</v>
      </c>
      <c r="G288" s="1">
        <v>61.7</v>
      </c>
      <c r="H288" s="4">
        <v>5.4899999999999997E-2</v>
      </c>
      <c r="I288" s="1">
        <v>209</v>
      </c>
      <c r="J288" s="4">
        <v>2.7699999999999999E-2</v>
      </c>
      <c r="K288" s="4">
        <v>9.06E-2</v>
      </c>
    </row>
    <row r="289" spans="1:11" x14ac:dyDescent="0.15">
      <c r="A289" s="1">
        <v>458</v>
      </c>
      <c r="B289" s="1">
        <v>1513.4</v>
      </c>
      <c r="C289" s="1">
        <v>100017963008</v>
      </c>
      <c r="D289" s="1">
        <v>23.1</v>
      </c>
      <c r="E289" s="1">
        <v>30.9</v>
      </c>
      <c r="F289" s="4">
        <v>3.39</v>
      </c>
      <c r="G289" s="1">
        <v>61.7</v>
      </c>
      <c r="H289" s="4">
        <v>5.4899999999999997E-2</v>
      </c>
      <c r="I289" s="1">
        <v>208.9</v>
      </c>
      <c r="J289" s="4">
        <v>2.7699999999999999E-2</v>
      </c>
      <c r="K289" s="4">
        <v>9.06E-2</v>
      </c>
    </row>
    <row r="290" spans="1:11" x14ac:dyDescent="0.15">
      <c r="A290" s="1">
        <v>459</v>
      </c>
      <c r="B290" s="1">
        <v>1515.3</v>
      </c>
      <c r="C290" s="1">
        <v>100049821696</v>
      </c>
      <c r="D290" s="1">
        <v>23.2</v>
      </c>
      <c r="E290" s="1">
        <v>31</v>
      </c>
      <c r="F290" s="4">
        <v>3.39</v>
      </c>
      <c r="G290" s="1">
        <v>61.7</v>
      </c>
      <c r="H290" s="4">
        <v>5.4899999999999997E-2</v>
      </c>
      <c r="I290" s="1">
        <v>209</v>
      </c>
      <c r="J290" s="4">
        <v>2.7699999999999999E-2</v>
      </c>
      <c r="K290" s="4">
        <v>9.06E-2</v>
      </c>
    </row>
    <row r="291" spans="1:11" x14ac:dyDescent="0.15">
      <c r="A291" s="1">
        <v>460</v>
      </c>
      <c r="B291" s="1">
        <v>1511.9</v>
      </c>
      <c r="C291" s="1">
        <v>100078780416</v>
      </c>
      <c r="D291" s="1">
        <v>23.3</v>
      </c>
      <c r="E291" s="1">
        <v>31</v>
      </c>
      <c r="F291" s="4">
        <v>3.39</v>
      </c>
      <c r="G291" s="1">
        <v>61.7</v>
      </c>
      <c r="H291" s="4">
        <v>5.4899999999999997E-2</v>
      </c>
      <c r="I291" s="1">
        <v>209</v>
      </c>
      <c r="J291" s="4">
        <v>2.76E-2</v>
      </c>
      <c r="K291" s="4">
        <v>9.06E-2</v>
      </c>
    </row>
    <row r="292" spans="1:11" x14ac:dyDescent="0.15">
      <c r="A292" s="1">
        <v>461</v>
      </c>
      <c r="B292" s="1">
        <v>1512.1</v>
      </c>
      <c r="C292" s="1">
        <v>100078092288</v>
      </c>
      <c r="D292" s="1">
        <v>23.3</v>
      </c>
      <c r="E292" s="1">
        <v>31.1</v>
      </c>
      <c r="F292" s="4">
        <v>3.39</v>
      </c>
      <c r="G292" s="1">
        <v>61.7</v>
      </c>
      <c r="H292" s="4">
        <v>5.4899999999999997E-2</v>
      </c>
      <c r="I292" s="1">
        <v>209</v>
      </c>
      <c r="J292" s="4">
        <v>2.76E-2</v>
      </c>
      <c r="K292" s="4">
        <v>9.06E-2</v>
      </c>
    </row>
    <row r="293" spans="1:11" x14ac:dyDescent="0.15">
      <c r="A293" s="1">
        <v>462</v>
      </c>
      <c r="B293" s="1">
        <v>1513.8</v>
      </c>
      <c r="C293" s="1">
        <v>100092321792</v>
      </c>
      <c r="D293" s="1">
        <v>23.3</v>
      </c>
      <c r="E293" s="1">
        <v>31.1</v>
      </c>
      <c r="F293" s="4">
        <v>3.39</v>
      </c>
      <c r="G293" s="1">
        <v>61.7</v>
      </c>
      <c r="H293" s="4">
        <v>5.4899999999999997E-2</v>
      </c>
      <c r="I293" s="1">
        <v>209</v>
      </c>
      <c r="J293" s="4">
        <v>2.7699999999999999E-2</v>
      </c>
      <c r="K293" s="4">
        <v>9.06E-2</v>
      </c>
    </row>
    <row r="294" spans="1:11" x14ac:dyDescent="0.15">
      <c r="A294" s="1">
        <v>463</v>
      </c>
      <c r="B294" s="1">
        <v>1514.8</v>
      </c>
      <c r="C294" s="1">
        <v>100066959360</v>
      </c>
      <c r="D294" s="1">
        <v>23.3</v>
      </c>
      <c r="E294" s="1">
        <v>31.2</v>
      </c>
      <c r="F294" s="4">
        <v>3.39</v>
      </c>
      <c r="G294" s="1">
        <v>61.7</v>
      </c>
      <c r="H294" s="4">
        <v>5.4899999999999997E-2</v>
      </c>
      <c r="I294" s="1">
        <v>209</v>
      </c>
      <c r="J294" s="4">
        <v>2.7699999999999999E-2</v>
      </c>
      <c r="K294" s="4">
        <v>9.06E-2</v>
      </c>
    </row>
    <row r="295" spans="1:11" x14ac:dyDescent="0.15">
      <c r="A295" s="1">
        <v>464</v>
      </c>
      <c r="B295" s="1">
        <v>1514.4</v>
      </c>
      <c r="C295" s="1">
        <v>100082376704</v>
      </c>
      <c r="D295" s="1">
        <v>23.2</v>
      </c>
      <c r="E295" s="1">
        <v>31.2</v>
      </c>
      <c r="F295" s="4">
        <v>3.39</v>
      </c>
      <c r="G295" s="1">
        <v>61.7</v>
      </c>
      <c r="H295" s="4">
        <v>5.5E-2</v>
      </c>
      <c r="I295" s="1">
        <v>209</v>
      </c>
      <c r="J295" s="4">
        <v>2.7699999999999999E-2</v>
      </c>
      <c r="K295" s="4">
        <v>9.06E-2</v>
      </c>
    </row>
    <row r="296" spans="1:11" x14ac:dyDescent="0.15">
      <c r="A296" s="1">
        <v>465</v>
      </c>
      <c r="B296" s="1">
        <v>1516.2</v>
      </c>
      <c r="C296" s="1">
        <v>100081868800</v>
      </c>
      <c r="D296" s="1">
        <v>23.2</v>
      </c>
      <c r="E296" s="1">
        <v>31.3</v>
      </c>
      <c r="F296" s="4">
        <v>3.39</v>
      </c>
      <c r="G296" s="1">
        <v>61.7</v>
      </c>
      <c r="H296" s="4">
        <v>5.5E-2</v>
      </c>
      <c r="I296" s="1">
        <v>209.1</v>
      </c>
      <c r="J296" s="4">
        <v>2.7699999999999999E-2</v>
      </c>
      <c r="K296" s="4">
        <v>9.06E-2</v>
      </c>
    </row>
    <row r="297" spans="1:11" x14ac:dyDescent="0.15">
      <c r="A297" s="1">
        <v>466</v>
      </c>
      <c r="B297" s="1">
        <v>1512.2</v>
      </c>
      <c r="C297" s="1">
        <v>100072439808</v>
      </c>
      <c r="D297" s="1">
        <v>23.2</v>
      </c>
      <c r="E297" s="1">
        <v>31.3</v>
      </c>
      <c r="F297" s="4">
        <v>3.39</v>
      </c>
      <c r="G297" s="1">
        <v>61.7</v>
      </c>
      <c r="H297" s="4">
        <v>5.5E-2</v>
      </c>
      <c r="I297" s="1">
        <v>209.1</v>
      </c>
      <c r="J297" s="4">
        <v>2.76E-2</v>
      </c>
      <c r="K297" s="4">
        <v>9.06E-2</v>
      </c>
    </row>
    <row r="298" spans="1:11" x14ac:dyDescent="0.15">
      <c r="A298" s="1">
        <v>467</v>
      </c>
      <c r="B298" s="1">
        <v>1509.9</v>
      </c>
      <c r="C298" s="1">
        <v>100064559104</v>
      </c>
      <c r="D298" s="1">
        <v>23.2</v>
      </c>
      <c r="E298" s="1">
        <v>31.4</v>
      </c>
      <c r="F298" s="4">
        <v>3.39</v>
      </c>
      <c r="G298" s="1">
        <v>61.7</v>
      </c>
      <c r="H298" s="4">
        <v>5.5E-2</v>
      </c>
      <c r="I298" s="1">
        <v>209.1</v>
      </c>
      <c r="J298" s="4">
        <v>2.76E-2</v>
      </c>
      <c r="K298" s="4">
        <v>9.06E-2</v>
      </c>
    </row>
    <row r="299" spans="1:11" x14ac:dyDescent="0.15">
      <c r="A299" s="1">
        <v>468</v>
      </c>
      <c r="B299" s="1">
        <v>1510.4</v>
      </c>
      <c r="C299" s="1">
        <v>100091117568</v>
      </c>
      <c r="D299" s="1">
        <v>23.3</v>
      </c>
      <c r="E299" s="1">
        <v>31.4</v>
      </c>
      <c r="F299" s="4">
        <v>3.39</v>
      </c>
      <c r="G299" s="1">
        <v>61.7</v>
      </c>
      <c r="H299" s="4">
        <v>5.5E-2</v>
      </c>
      <c r="I299" s="1">
        <v>209.1</v>
      </c>
      <c r="J299" s="4">
        <v>2.76E-2</v>
      </c>
      <c r="K299" s="4">
        <v>9.06E-2</v>
      </c>
    </row>
    <row r="300" spans="1:11" x14ac:dyDescent="0.15">
      <c r="A300" s="1">
        <v>469</v>
      </c>
      <c r="B300" s="1">
        <v>1512.6</v>
      </c>
      <c r="C300" s="1">
        <v>100300070912</v>
      </c>
      <c r="D300" s="1">
        <v>23.3</v>
      </c>
      <c r="E300" s="1">
        <v>31.5</v>
      </c>
      <c r="F300" s="4">
        <v>3.39</v>
      </c>
      <c r="G300" s="1">
        <v>61.7</v>
      </c>
      <c r="H300" s="4">
        <v>5.5E-2</v>
      </c>
      <c r="I300" s="1">
        <v>209.1</v>
      </c>
      <c r="J300" s="4">
        <v>2.7699999999999999E-2</v>
      </c>
      <c r="K300" s="4">
        <v>9.06E-2</v>
      </c>
    </row>
    <row r="301" spans="1:11" x14ac:dyDescent="0.15">
      <c r="A301" s="1">
        <v>470</v>
      </c>
      <c r="B301" s="1">
        <v>1511.5</v>
      </c>
      <c r="C301" s="1">
        <v>100077068288</v>
      </c>
      <c r="D301" s="1">
        <v>23.4</v>
      </c>
      <c r="E301" s="1">
        <v>31.5</v>
      </c>
      <c r="F301" s="4">
        <v>3.39</v>
      </c>
      <c r="G301" s="1">
        <v>61.7</v>
      </c>
      <c r="H301" s="4">
        <v>5.5E-2</v>
      </c>
      <c r="I301" s="1">
        <v>209.2</v>
      </c>
      <c r="J301" s="4">
        <v>2.76E-2</v>
      </c>
      <c r="K301" s="4">
        <v>9.06E-2</v>
      </c>
    </row>
    <row r="302" spans="1:11" x14ac:dyDescent="0.15">
      <c r="A302" s="1">
        <v>471</v>
      </c>
      <c r="B302" s="1">
        <v>1513.1</v>
      </c>
      <c r="C302" s="1">
        <v>100073299968</v>
      </c>
      <c r="D302" s="1">
        <v>23.4</v>
      </c>
      <c r="E302" s="1">
        <v>31.6</v>
      </c>
      <c r="F302" s="4">
        <v>3.39</v>
      </c>
      <c r="G302" s="1">
        <v>61.7</v>
      </c>
      <c r="H302" s="4">
        <v>5.5E-2</v>
      </c>
      <c r="I302" s="1">
        <v>209.2</v>
      </c>
      <c r="J302" s="4">
        <v>2.7699999999999999E-2</v>
      </c>
      <c r="K302" s="4">
        <v>9.06E-2</v>
      </c>
    </row>
    <row r="303" spans="1:11" x14ac:dyDescent="0.15">
      <c r="A303" s="1">
        <v>472</v>
      </c>
      <c r="B303" s="1">
        <v>1511.2</v>
      </c>
      <c r="C303" s="1">
        <v>100077584384</v>
      </c>
      <c r="D303" s="1">
        <v>23.4</v>
      </c>
      <c r="E303" s="1">
        <v>31.6</v>
      </c>
      <c r="F303" s="4">
        <v>3.39</v>
      </c>
      <c r="G303" s="1">
        <v>61.7</v>
      </c>
      <c r="H303" s="4">
        <v>5.5E-2</v>
      </c>
      <c r="I303" s="1">
        <v>209.2</v>
      </c>
      <c r="J303" s="4">
        <v>2.76E-2</v>
      </c>
      <c r="K303" s="4">
        <v>9.06E-2</v>
      </c>
    </row>
    <row r="304" spans="1:11" x14ac:dyDescent="0.15">
      <c r="A304" s="1">
        <v>473</v>
      </c>
      <c r="B304" s="1">
        <v>1510.7</v>
      </c>
      <c r="C304" s="1">
        <v>100110827520</v>
      </c>
      <c r="D304" s="1">
        <v>23.4</v>
      </c>
      <c r="E304" s="1">
        <v>31.7</v>
      </c>
      <c r="F304" s="4">
        <v>3.39</v>
      </c>
      <c r="G304" s="1">
        <v>61.7</v>
      </c>
      <c r="H304" s="4">
        <v>5.5E-2</v>
      </c>
      <c r="I304" s="1">
        <v>209.2</v>
      </c>
      <c r="J304" s="4">
        <v>2.76E-2</v>
      </c>
      <c r="K304" s="4">
        <v>9.06E-2</v>
      </c>
    </row>
    <row r="305" spans="1:11" x14ac:dyDescent="0.15">
      <c r="A305" s="1">
        <v>474</v>
      </c>
      <c r="B305" s="1">
        <v>1511.4</v>
      </c>
      <c r="C305" s="1">
        <v>100116488192</v>
      </c>
      <c r="D305" s="1">
        <v>23.4</v>
      </c>
      <c r="E305" s="1">
        <v>31.7</v>
      </c>
      <c r="F305" s="4">
        <v>3.39</v>
      </c>
      <c r="G305" s="1">
        <v>61.7</v>
      </c>
      <c r="H305" s="4">
        <v>5.5E-2</v>
      </c>
      <c r="I305" s="1">
        <v>209.2</v>
      </c>
      <c r="J305" s="4">
        <v>2.76E-2</v>
      </c>
      <c r="K305" s="4">
        <v>9.06E-2</v>
      </c>
    </row>
    <row r="306" spans="1:11" x14ac:dyDescent="0.15">
      <c r="A306" s="1">
        <v>475</v>
      </c>
      <c r="B306" s="1">
        <v>1512</v>
      </c>
      <c r="C306" s="1">
        <v>100078092288</v>
      </c>
      <c r="D306" s="1">
        <v>23.3</v>
      </c>
      <c r="E306" s="1">
        <v>31.8</v>
      </c>
      <c r="F306" s="4">
        <v>3.39</v>
      </c>
      <c r="G306" s="1">
        <v>61.7</v>
      </c>
      <c r="H306" s="4">
        <v>5.5E-2</v>
      </c>
      <c r="I306" s="1">
        <v>209.2</v>
      </c>
      <c r="J306" s="4">
        <v>2.76E-2</v>
      </c>
      <c r="K306" s="4">
        <v>9.06E-2</v>
      </c>
    </row>
    <row r="307" spans="1:11" x14ac:dyDescent="0.15">
      <c r="A307" s="1">
        <v>476</v>
      </c>
      <c r="B307" s="1">
        <v>1512.2</v>
      </c>
      <c r="C307" s="1">
        <v>100086325248</v>
      </c>
      <c r="D307" s="1">
        <v>23.3</v>
      </c>
      <c r="E307" s="1">
        <v>31.8</v>
      </c>
      <c r="F307" s="4">
        <v>3.39</v>
      </c>
      <c r="G307" s="1">
        <v>61.7</v>
      </c>
      <c r="H307" s="4">
        <v>5.5E-2</v>
      </c>
      <c r="I307" s="1">
        <v>209.2</v>
      </c>
      <c r="J307" s="4">
        <v>2.76E-2</v>
      </c>
      <c r="K307" s="4">
        <v>9.06E-2</v>
      </c>
    </row>
    <row r="308" spans="1:11" x14ac:dyDescent="0.15">
      <c r="A308" s="1">
        <v>477</v>
      </c>
      <c r="B308" s="1">
        <v>1551.7</v>
      </c>
      <c r="C308" s="1">
        <v>100042801152</v>
      </c>
      <c r="D308" s="1">
        <v>23.1</v>
      </c>
      <c r="E308" s="1">
        <v>31.9</v>
      </c>
      <c r="F308" s="4">
        <v>3.39</v>
      </c>
      <c r="G308" s="1">
        <v>61.7</v>
      </c>
      <c r="H308" s="4">
        <v>5.5E-2</v>
      </c>
      <c r="I308" s="1">
        <v>209.3</v>
      </c>
      <c r="J308" s="4">
        <v>2.8299999999999999E-2</v>
      </c>
      <c r="K308" s="4">
        <v>9.06E-2</v>
      </c>
    </row>
    <row r="309" spans="1:11" x14ac:dyDescent="0.15">
      <c r="A309" s="1">
        <v>478</v>
      </c>
      <c r="B309" s="1">
        <v>1545.6</v>
      </c>
      <c r="C309" s="1">
        <v>100048281600</v>
      </c>
      <c r="D309" s="1">
        <v>23.1</v>
      </c>
      <c r="E309" s="1">
        <v>31.9</v>
      </c>
      <c r="F309" s="4">
        <v>3.39</v>
      </c>
      <c r="G309" s="1">
        <v>61.7</v>
      </c>
      <c r="H309" s="4">
        <v>5.5E-2</v>
      </c>
      <c r="I309" s="1">
        <v>209.3</v>
      </c>
      <c r="J309" s="4">
        <v>2.8199999999999999E-2</v>
      </c>
      <c r="K309" s="4">
        <v>9.06E-2</v>
      </c>
    </row>
    <row r="310" spans="1:11" x14ac:dyDescent="0.15">
      <c r="A310" s="1">
        <v>479</v>
      </c>
      <c r="B310" s="1">
        <v>1516.4</v>
      </c>
      <c r="C310" s="1">
        <v>100015562752</v>
      </c>
      <c r="D310" s="1">
        <v>23</v>
      </c>
      <c r="E310" s="1">
        <v>32</v>
      </c>
      <c r="F310" s="4">
        <v>3.39</v>
      </c>
      <c r="G310" s="1">
        <v>61.7</v>
      </c>
      <c r="H310" s="4">
        <v>5.5E-2</v>
      </c>
      <c r="I310" s="1">
        <v>209.3</v>
      </c>
      <c r="J310" s="4">
        <v>2.7699999999999999E-2</v>
      </c>
      <c r="K310" s="4">
        <v>9.06E-2</v>
      </c>
    </row>
    <row r="311" spans="1:11" x14ac:dyDescent="0.15">
      <c r="A311" s="1">
        <v>480</v>
      </c>
      <c r="B311" s="1">
        <v>1517.3</v>
      </c>
      <c r="C311" s="1">
        <v>100024475648</v>
      </c>
      <c r="D311" s="1">
        <v>23</v>
      </c>
      <c r="E311" s="1">
        <v>32</v>
      </c>
      <c r="F311" s="4">
        <v>3.39</v>
      </c>
      <c r="G311" s="1">
        <v>61.7</v>
      </c>
      <c r="H311" s="4">
        <v>5.5E-2</v>
      </c>
      <c r="I311" s="1">
        <v>209.3</v>
      </c>
      <c r="J311" s="4">
        <v>2.7699999999999999E-2</v>
      </c>
      <c r="K311" s="4">
        <v>9.06E-2</v>
      </c>
    </row>
    <row r="312" spans="1:11" x14ac:dyDescent="0.15">
      <c r="A312" s="1">
        <v>481</v>
      </c>
      <c r="B312" s="1">
        <v>1516.2</v>
      </c>
      <c r="C312" s="1">
        <v>100051533824</v>
      </c>
      <c r="D312" s="1">
        <v>23</v>
      </c>
      <c r="E312" s="1">
        <v>32</v>
      </c>
      <c r="F312" s="4">
        <v>3.39</v>
      </c>
      <c r="G312" s="1">
        <v>61.7</v>
      </c>
      <c r="H312" s="4">
        <v>5.5E-2</v>
      </c>
      <c r="I312" s="1">
        <v>209.3</v>
      </c>
      <c r="J312" s="4">
        <v>2.7699999999999999E-2</v>
      </c>
      <c r="K312" s="4">
        <v>9.06E-2</v>
      </c>
    </row>
    <row r="313" spans="1:11" x14ac:dyDescent="0.15">
      <c r="A313" s="1">
        <v>482</v>
      </c>
      <c r="B313" s="1">
        <v>1517</v>
      </c>
      <c r="C313" s="1">
        <v>100028235776</v>
      </c>
      <c r="D313" s="1">
        <v>23</v>
      </c>
      <c r="E313" s="1">
        <v>32.1</v>
      </c>
      <c r="F313" s="4">
        <v>3.39</v>
      </c>
      <c r="G313" s="1">
        <v>61.7</v>
      </c>
      <c r="H313" s="4">
        <v>5.5E-2</v>
      </c>
      <c r="I313" s="1">
        <v>209.3</v>
      </c>
      <c r="J313" s="4">
        <v>2.7699999999999999E-2</v>
      </c>
      <c r="K313" s="4">
        <v>9.06E-2</v>
      </c>
    </row>
    <row r="314" spans="1:11" x14ac:dyDescent="0.15">
      <c r="A314" s="1">
        <v>483</v>
      </c>
      <c r="B314" s="1">
        <v>1516.6</v>
      </c>
      <c r="C314" s="1">
        <v>100056162304</v>
      </c>
      <c r="D314" s="1">
        <v>23.1</v>
      </c>
      <c r="E314" s="1">
        <v>32.1</v>
      </c>
      <c r="F314" s="4">
        <v>3.39</v>
      </c>
      <c r="G314" s="1">
        <v>61.7</v>
      </c>
      <c r="H314" s="4">
        <v>5.5E-2</v>
      </c>
      <c r="I314" s="1">
        <v>209.3</v>
      </c>
      <c r="J314" s="4">
        <v>2.7699999999999999E-2</v>
      </c>
      <c r="K314" s="4">
        <v>9.06E-2</v>
      </c>
    </row>
    <row r="315" spans="1:11" x14ac:dyDescent="0.15">
      <c r="A315" s="1">
        <v>484</v>
      </c>
      <c r="B315" s="1">
        <v>1516.6</v>
      </c>
      <c r="C315" s="1">
        <v>100102946816</v>
      </c>
      <c r="D315" s="1">
        <v>23.2</v>
      </c>
      <c r="E315" s="1">
        <v>32.200000000000003</v>
      </c>
      <c r="F315" s="4">
        <v>3.39</v>
      </c>
      <c r="G315" s="1">
        <v>61.7</v>
      </c>
      <c r="H315" s="4">
        <v>5.5E-2</v>
      </c>
      <c r="I315" s="1">
        <v>209.4</v>
      </c>
      <c r="J315" s="4">
        <v>2.7699999999999999E-2</v>
      </c>
      <c r="K315" s="4">
        <v>9.06E-2</v>
      </c>
    </row>
    <row r="316" spans="1:11" x14ac:dyDescent="0.15">
      <c r="A316" s="1">
        <v>485</v>
      </c>
      <c r="B316" s="1">
        <v>1513.1</v>
      </c>
      <c r="C316" s="1">
        <v>100261609472</v>
      </c>
      <c r="D316" s="1">
        <v>23.2</v>
      </c>
      <c r="E316" s="1">
        <v>32.200000000000003</v>
      </c>
      <c r="F316" s="4">
        <v>3.39</v>
      </c>
      <c r="G316" s="1">
        <v>61.7</v>
      </c>
      <c r="H316" s="4">
        <v>5.5E-2</v>
      </c>
      <c r="I316" s="1">
        <v>209.4</v>
      </c>
      <c r="J316" s="4">
        <v>2.7699999999999999E-2</v>
      </c>
      <c r="K316" s="4">
        <v>9.06E-2</v>
      </c>
    </row>
    <row r="317" spans="1:11" x14ac:dyDescent="0.15">
      <c r="A317" s="1">
        <v>486</v>
      </c>
      <c r="B317" s="1">
        <v>1513.6</v>
      </c>
      <c r="C317" s="1">
        <v>100009058304</v>
      </c>
      <c r="D317" s="1">
        <v>23.3</v>
      </c>
      <c r="E317" s="1">
        <v>32.299999999999997</v>
      </c>
      <c r="F317" s="4">
        <v>3.39</v>
      </c>
      <c r="G317" s="1">
        <v>61.7</v>
      </c>
      <c r="H317" s="4">
        <v>5.5E-2</v>
      </c>
      <c r="I317" s="1">
        <v>209.4</v>
      </c>
      <c r="J317" s="4">
        <v>2.7699999999999999E-2</v>
      </c>
      <c r="K317" s="4">
        <v>9.06E-2</v>
      </c>
    </row>
    <row r="318" spans="1:11" x14ac:dyDescent="0.15">
      <c r="A318" s="1">
        <v>487</v>
      </c>
      <c r="B318" s="1">
        <v>1514.5</v>
      </c>
      <c r="C318" s="1">
        <v>100085121024</v>
      </c>
      <c r="D318" s="1">
        <v>23.3</v>
      </c>
      <c r="E318" s="1">
        <v>32.299999999999997</v>
      </c>
      <c r="F318" s="4">
        <v>3.39</v>
      </c>
      <c r="G318" s="1">
        <v>61.7</v>
      </c>
      <c r="H318" s="4">
        <v>5.5E-2</v>
      </c>
      <c r="I318" s="1">
        <v>209.4</v>
      </c>
      <c r="J318" s="4">
        <v>2.7699999999999999E-2</v>
      </c>
      <c r="K318" s="4">
        <v>9.06E-2</v>
      </c>
    </row>
    <row r="319" spans="1:11" x14ac:dyDescent="0.15">
      <c r="A319" s="1">
        <v>488</v>
      </c>
      <c r="B319" s="1">
        <v>1514.4</v>
      </c>
      <c r="C319" s="1">
        <v>100085293056</v>
      </c>
      <c r="D319" s="1">
        <v>23.4</v>
      </c>
      <c r="E319" s="1">
        <v>32.4</v>
      </c>
      <c r="F319" s="4">
        <v>3.4</v>
      </c>
      <c r="G319" s="1">
        <v>61.7</v>
      </c>
      <c r="H319" s="4">
        <v>5.5E-2</v>
      </c>
      <c r="I319" s="1">
        <v>209.4</v>
      </c>
      <c r="J319" s="4">
        <v>2.7699999999999999E-2</v>
      </c>
      <c r="K319" s="4">
        <v>9.06E-2</v>
      </c>
    </row>
    <row r="320" spans="1:11" x14ac:dyDescent="0.15">
      <c r="A320" s="1">
        <v>489</v>
      </c>
      <c r="B320" s="1">
        <v>1513.7</v>
      </c>
      <c r="C320" s="1">
        <v>100099350528</v>
      </c>
      <c r="D320" s="1">
        <v>23.4</v>
      </c>
      <c r="E320" s="1">
        <v>32.4</v>
      </c>
      <c r="F320" s="4">
        <v>3.4</v>
      </c>
      <c r="G320" s="1">
        <v>61.7</v>
      </c>
      <c r="H320" s="4">
        <v>5.5E-2</v>
      </c>
      <c r="I320" s="1">
        <v>209.4</v>
      </c>
      <c r="J320" s="4">
        <v>2.7699999999999999E-2</v>
      </c>
      <c r="K320" s="4">
        <v>9.06E-2</v>
      </c>
    </row>
    <row r="321" spans="1:11" x14ac:dyDescent="0.15">
      <c r="A321" s="1">
        <v>490</v>
      </c>
      <c r="B321" s="1">
        <v>1513.8</v>
      </c>
      <c r="C321" s="1">
        <v>100111515648</v>
      </c>
      <c r="D321" s="1">
        <v>23.4</v>
      </c>
      <c r="E321" s="1">
        <v>32.5</v>
      </c>
      <c r="F321" s="4">
        <v>3.4</v>
      </c>
      <c r="G321" s="1">
        <v>61.7</v>
      </c>
      <c r="H321" s="4">
        <v>5.5100000000000003E-2</v>
      </c>
      <c r="I321" s="1">
        <v>209.5</v>
      </c>
      <c r="J321" s="4">
        <v>2.7699999999999999E-2</v>
      </c>
      <c r="K321" s="4">
        <v>9.06E-2</v>
      </c>
    </row>
    <row r="322" spans="1:11" x14ac:dyDescent="0.15">
      <c r="A322" s="1">
        <v>491</v>
      </c>
      <c r="B322" s="1">
        <v>1513.6</v>
      </c>
      <c r="C322" s="1">
        <v>100170153984</v>
      </c>
      <c r="D322" s="1">
        <v>23.5</v>
      </c>
      <c r="E322" s="1">
        <v>32.5</v>
      </c>
      <c r="F322" s="4">
        <v>3.4</v>
      </c>
      <c r="G322" s="1">
        <v>61.7</v>
      </c>
      <c r="H322" s="4">
        <v>5.5100000000000003E-2</v>
      </c>
      <c r="I322" s="1">
        <v>209.4</v>
      </c>
      <c r="J322" s="4">
        <v>2.7699999999999999E-2</v>
      </c>
      <c r="K322" s="4">
        <v>9.06E-2</v>
      </c>
    </row>
    <row r="323" spans="1:11" x14ac:dyDescent="0.15">
      <c r="A323" s="1">
        <v>492</v>
      </c>
      <c r="B323" s="1">
        <v>1514.9</v>
      </c>
      <c r="C323" s="1">
        <v>100213899264</v>
      </c>
      <c r="D323" s="1">
        <v>23.5</v>
      </c>
      <c r="E323" s="1">
        <v>32.6</v>
      </c>
      <c r="F323" s="4">
        <v>3.4</v>
      </c>
      <c r="G323" s="1">
        <v>61.7</v>
      </c>
      <c r="H323" s="4">
        <v>5.5100000000000003E-2</v>
      </c>
      <c r="I323" s="1">
        <v>209.5</v>
      </c>
      <c r="J323" s="4">
        <v>2.7699999999999999E-2</v>
      </c>
      <c r="K323" s="4">
        <v>9.06E-2</v>
      </c>
    </row>
    <row r="324" spans="1:11" x14ac:dyDescent="0.15">
      <c r="A324" s="1">
        <v>493</v>
      </c>
      <c r="B324" s="1">
        <v>1516</v>
      </c>
      <c r="C324" s="1">
        <v>100114776064</v>
      </c>
      <c r="D324" s="1">
        <v>23.5</v>
      </c>
      <c r="E324" s="1">
        <v>32.6</v>
      </c>
      <c r="F324" s="4">
        <v>3.4</v>
      </c>
      <c r="G324" s="1">
        <v>61.7</v>
      </c>
      <c r="H324" s="4">
        <v>5.5100000000000003E-2</v>
      </c>
      <c r="I324" s="1">
        <v>209.5</v>
      </c>
      <c r="J324" s="4">
        <v>2.7699999999999999E-2</v>
      </c>
      <c r="K324" s="4">
        <v>9.06E-2</v>
      </c>
    </row>
    <row r="325" spans="1:11" x14ac:dyDescent="0.15">
      <c r="A325" s="1">
        <v>494</v>
      </c>
      <c r="B325" s="1">
        <v>1515.7</v>
      </c>
      <c r="C325" s="1">
        <v>100163641344</v>
      </c>
      <c r="D325" s="1">
        <v>23.5</v>
      </c>
      <c r="E325" s="1">
        <v>32.700000000000003</v>
      </c>
      <c r="F325" s="4">
        <v>3.4</v>
      </c>
      <c r="G325" s="1">
        <v>61.7</v>
      </c>
      <c r="H325" s="4">
        <v>5.5100000000000003E-2</v>
      </c>
      <c r="I325" s="1">
        <v>209.5</v>
      </c>
      <c r="J325" s="4">
        <v>2.7699999999999999E-2</v>
      </c>
      <c r="K325" s="4">
        <v>9.06E-2</v>
      </c>
    </row>
    <row r="326" spans="1:11" x14ac:dyDescent="0.15">
      <c r="A326" s="1">
        <v>495</v>
      </c>
      <c r="B326" s="1">
        <v>1516.6</v>
      </c>
      <c r="C326" s="1">
        <v>100153696256</v>
      </c>
      <c r="D326" s="1">
        <v>23.5</v>
      </c>
      <c r="E326" s="1">
        <v>32.700000000000003</v>
      </c>
      <c r="F326" s="4">
        <v>3.4</v>
      </c>
      <c r="G326" s="1">
        <v>61.7</v>
      </c>
      <c r="H326" s="4">
        <v>5.5100000000000003E-2</v>
      </c>
      <c r="I326" s="1">
        <v>209.5</v>
      </c>
      <c r="J326" s="4">
        <v>2.7699999999999999E-2</v>
      </c>
      <c r="K326" s="4">
        <v>9.06E-2</v>
      </c>
    </row>
    <row r="327" spans="1:11" x14ac:dyDescent="0.15">
      <c r="A327" s="1">
        <v>496</v>
      </c>
      <c r="B327" s="1">
        <v>1515.8</v>
      </c>
      <c r="C327" s="1">
        <v>100130373632</v>
      </c>
      <c r="D327" s="1">
        <v>23.6</v>
      </c>
      <c r="E327" s="1">
        <v>32.700000000000003</v>
      </c>
      <c r="F327" s="4">
        <v>3.4</v>
      </c>
      <c r="G327" s="1">
        <v>61.7</v>
      </c>
      <c r="H327" s="4">
        <v>5.5100000000000003E-2</v>
      </c>
      <c r="I327" s="1">
        <v>209.5</v>
      </c>
      <c r="J327" s="4">
        <v>2.7699999999999999E-2</v>
      </c>
      <c r="K327" s="4">
        <v>9.06E-2</v>
      </c>
    </row>
    <row r="328" spans="1:11" x14ac:dyDescent="0.15">
      <c r="A328" s="1">
        <v>497</v>
      </c>
      <c r="B328" s="1">
        <v>1515.6</v>
      </c>
      <c r="C328" s="1">
        <v>100140146688</v>
      </c>
      <c r="D328" s="1">
        <v>23.6</v>
      </c>
      <c r="E328" s="1">
        <v>32.799999999999997</v>
      </c>
      <c r="F328" s="4">
        <v>3.4</v>
      </c>
      <c r="G328" s="1">
        <v>61.7</v>
      </c>
      <c r="H328" s="4">
        <v>5.5100000000000003E-2</v>
      </c>
      <c r="I328" s="1">
        <v>209.5</v>
      </c>
      <c r="J328" s="4">
        <v>2.7699999999999999E-2</v>
      </c>
      <c r="K328" s="4">
        <v>9.06E-2</v>
      </c>
    </row>
    <row r="329" spans="1:11" x14ac:dyDescent="0.15">
      <c r="A329" s="1">
        <v>498</v>
      </c>
      <c r="B329" s="1">
        <v>1514.5</v>
      </c>
      <c r="C329" s="1">
        <v>100144095232</v>
      </c>
      <c r="D329" s="1">
        <v>23.5</v>
      </c>
      <c r="E329" s="1">
        <v>32.9</v>
      </c>
      <c r="F329" s="4">
        <v>3.4</v>
      </c>
      <c r="G329" s="1">
        <v>61.7</v>
      </c>
      <c r="H329" s="4">
        <v>5.5100000000000003E-2</v>
      </c>
      <c r="I329" s="1">
        <v>209.5</v>
      </c>
      <c r="J329" s="4">
        <v>2.7699999999999999E-2</v>
      </c>
      <c r="K329" s="4">
        <v>9.06E-2</v>
      </c>
    </row>
    <row r="330" spans="1:11" x14ac:dyDescent="0.15">
      <c r="A330" s="1">
        <v>499</v>
      </c>
      <c r="B330" s="1">
        <v>1513.1</v>
      </c>
      <c r="C330" s="1">
        <v>100137058304</v>
      </c>
      <c r="D330" s="1">
        <v>23.5</v>
      </c>
      <c r="E330" s="1">
        <v>32.9</v>
      </c>
      <c r="F330" s="4">
        <v>3.4</v>
      </c>
      <c r="G330" s="1">
        <v>61.7</v>
      </c>
      <c r="H330" s="4">
        <v>5.5100000000000003E-2</v>
      </c>
      <c r="I330" s="1">
        <v>209.6</v>
      </c>
      <c r="J330" s="4">
        <v>2.7699999999999999E-2</v>
      </c>
      <c r="K330" s="4">
        <v>9.06E-2</v>
      </c>
    </row>
    <row r="331" spans="1:11" x14ac:dyDescent="0.15">
      <c r="A331" s="1">
        <v>500</v>
      </c>
      <c r="B331" s="1">
        <v>1512.7</v>
      </c>
      <c r="C331" s="1">
        <v>100132773888</v>
      </c>
      <c r="D331" s="1">
        <v>23.5</v>
      </c>
      <c r="E331" s="1">
        <v>32.9</v>
      </c>
      <c r="F331" s="4">
        <v>3.4</v>
      </c>
      <c r="G331" s="1">
        <v>61.7</v>
      </c>
      <c r="H331" s="4">
        <v>5.5100000000000003E-2</v>
      </c>
      <c r="I331" s="1">
        <v>209.6</v>
      </c>
      <c r="J331" s="4">
        <v>2.7699999999999999E-2</v>
      </c>
      <c r="K331" s="4">
        <v>9.06E-2</v>
      </c>
    </row>
    <row r="332" spans="1:11" x14ac:dyDescent="0.15">
      <c r="A332" s="1">
        <v>501</v>
      </c>
      <c r="B332" s="1">
        <v>1513.8</v>
      </c>
      <c r="C332" s="1">
        <v>100144603136</v>
      </c>
      <c r="D332" s="1">
        <v>23.5</v>
      </c>
      <c r="E332" s="1">
        <v>33</v>
      </c>
      <c r="F332" s="4">
        <v>3.4</v>
      </c>
      <c r="G332" s="1">
        <v>61.7</v>
      </c>
      <c r="H332" s="4">
        <v>5.5100000000000003E-2</v>
      </c>
      <c r="I332" s="1">
        <v>209.6</v>
      </c>
      <c r="J332" s="4">
        <v>2.7699999999999999E-2</v>
      </c>
      <c r="K332" s="4">
        <v>9.06E-2</v>
      </c>
    </row>
    <row r="333" spans="1:11" x14ac:dyDescent="0.15">
      <c r="A333" s="1">
        <v>502</v>
      </c>
      <c r="B333" s="1">
        <v>1512.8</v>
      </c>
      <c r="C333" s="1">
        <v>100146323456</v>
      </c>
      <c r="D333" s="1">
        <v>23.5</v>
      </c>
      <c r="E333" s="1">
        <v>33</v>
      </c>
      <c r="F333" s="4">
        <v>3.4</v>
      </c>
      <c r="G333" s="1">
        <v>61.7</v>
      </c>
      <c r="H333" s="4">
        <v>5.5100000000000003E-2</v>
      </c>
      <c r="I333" s="1">
        <v>209.6</v>
      </c>
      <c r="J333" s="4">
        <v>2.7699999999999999E-2</v>
      </c>
      <c r="K333" s="4">
        <v>9.06E-2</v>
      </c>
    </row>
    <row r="334" spans="1:11" x14ac:dyDescent="0.15">
      <c r="A334" s="1">
        <v>503</v>
      </c>
      <c r="B334" s="1">
        <v>1514.3</v>
      </c>
      <c r="C334" s="1">
        <v>100097122304</v>
      </c>
      <c r="D334" s="1">
        <v>23.5</v>
      </c>
      <c r="E334" s="1">
        <v>33.1</v>
      </c>
      <c r="F334" s="4">
        <v>3.4</v>
      </c>
      <c r="G334" s="1">
        <v>61.7</v>
      </c>
      <c r="H334" s="4">
        <v>5.5100000000000003E-2</v>
      </c>
      <c r="I334" s="1">
        <v>209.6</v>
      </c>
      <c r="J334" s="4">
        <v>2.7699999999999999E-2</v>
      </c>
      <c r="K334" s="4">
        <v>9.06E-2</v>
      </c>
    </row>
    <row r="335" spans="1:11" x14ac:dyDescent="0.15">
      <c r="A335" s="1">
        <v>504</v>
      </c>
      <c r="B335" s="1">
        <v>1513.1</v>
      </c>
      <c r="C335" s="1">
        <v>100143063040</v>
      </c>
      <c r="D335" s="1">
        <v>23.5</v>
      </c>
      <c r="E335" s="1">
        <v>33.1</v>
      </c>
      <c r="F335" s="4">
        <v>3.4</v>
      </c>
      <c r="G335" s="1">
        <v>61.7</v>
      </c>
      <c r="H335" s="4">
        <v>5.5100000000000003E-2</v>
      </c>
      <c r="I335" s="1">
        <v>209.6</v>
      </c>
      <c r="J335" s="4">
        <v>2.7699999999999999E-2</v>
      </c>
      <c r="K335" s="4">
        <v>9.06E-2</v>
      </c>
    </row>
    <row r="336" spans="1:11" x14ac:dyDescent="0.15">
      <c r="A336" s="1">
        <v>505</v>
      </c>
      <c r="B336" s="1">
        <v>1514.2</v>
      </c>
      <c r="C336" s="1">
        <v>100115628032</v>
      </c>
      <c r="D336" s="1">
        <v>23.4</v>
      </c>
      <c r="E336" s="1">
        <v>33.200000000000003</v>
      </c>
      <c r="F336" s="4">
        <v>3.4</v>
      </c>
      <c r="G336" s="1">
        <v>61.7</v>
      </c>
      <c r="H336" s="4">
        <v>5.5100000000000003E-2</v>
      </c>
      <c r="I336" s="1">
        <v>209.6</v>
      </c>
      <c r="J336" s="4">
        <v>2.7699999999999999E-2</v>
      </c>
      <c r="K336" s="4">
        <v>9.06E-2</v>
      </c>
    </row>
    <row r="337" spans="1:11" x14ac:dyDescent="0.15">
      <c r="A337" s="1">
        <v>506</v>
      </c>
      <c r="B337" s="1">
        <v>1512.5</v>
      </c>
      <c r="C337" s="1">
        <v>100094377984</v>
      </c>
      <c r="D337" s="1">
        <v>23.3</v>
      </c>
      <c r="E337" s="1">
        <v>33.200000000000003</v>
      </c>
      <c r="F337" s="4">
        <v>3.4</v>
      </c>
      <c r="G337" s="1">
        <v>61.7</v>
      </c>
      <c r="H337" s="4">
        <v>5.5100000000000003E-2</v>
      </c>
      <c r="I337" s="1">
        <v>209.7</v>
      </c>
      <c r="J337" s="4">
        <v>2.7699999999999999E-2</v>
      </c>
      <c r="K337" s="4">
        <v>9.06E-2</v>
      </c>
    </row>
    <row r="338" spans="1:11" x14ac:dyDescent="0.15">
      <c r="A338" s="1">
        <v>507</v>
      </c>
      <c r="B338" s="1">
        <v>1512.1</v>
      </c>
      <c r="C338" s="1">
        <v>100074840064</v>
      </c>
      <c r="D338" s="1">
        <v>23.1</v>
      </c>
      <c r="E338" s="1">
        <v>33.299999999999997</v>
      </c>
      <c r="F338" s="4">
        <v>3.4</v>
      </c>
      <c r="G338" s="1">
        <v>61.7</v>
      </c>
      <c r="H338" s="4">
        <v>5.5100000000000003E-2</v>
      </c>
      <c r="I338" s="1">
        <v>209.7</v>
      </c>
      <c r="J338" s="4">
        <v>2.76E-2</v>
      </c>
      <c r="K338" s="4">
        <v>9.06E-2</v>
      </c>
    </row>
    <row r="339" spans="1:11" x14ac:dyDescent="0.15">
      <c r="A339" s="1">
        <v>508</v>
      </c>
      <c r="B339" s="1">
        <v>1512.4</v>
      </c>
      <c r="C339" s="1">
        <v>100041596928</v>
      </c>
      <c r="D339" s="1">
        <v>23.1</v>
      </c>
      <c r="E339" s="1">
        <v>33.299999999999997</v>
      </c>
      <c r="F339" s="4">
        <v>3.4</v>
      </c>
      <c r="G339" s="1">
        <v>61.7</v>
      </c>
      <c r="H339" s="4">
        <v>5.5100000000000003E-2</v>
      </c>
      <c r="I339" s="1">
        <v>209.7</v>
      </c>
      <c r="J339" s="4">
        <v>2.7699999999999999E-2</v>
      </c>
      <c r="K339" s="4">
        <v>9.06E-2</v>
      </c>
    </row>
    <row r="340" spans="1:11" x14ac:dyDescent="0.15">
      <c r="A340" s="1">
        <v>509</v>
      </c>
      <c r="B340" s="1">
        <v>1512.2</v>
      </c>
      <c r="C340" s="1">
        <v>100027039744</v>
      </c>
      <c r="D340" s="1">
        <v>23</v>
      </c>
      <c r="E340" s="1">
        <v>33.4</v>
      </c>
      <c r="F340" s="4">
        <v>3.4</v>
      </c>
      <c r="G340" s="1">
        <v>61.7</v>
      </c>
      <c r="H340" s="4">
        <v>5.5100000000000003E-2</v>
      </c>
      <c r="I340" s="1">
        <v>209.7</v>
      </c>
      <c r="J340" s="4">
        <v>2.7699999999999999E-2</v>
      </c>
      <c r="K340" s="4">
        <v>9.06E-2</v>
      </c>
    </row>
    <row r="341" spans="1:11" x14ac:dyDescent="0.15">
      <c r="A341" s="1">
        <v>510</v>
      </c>
      <c r="B341" s="1">
        <v>1512.2</v>
      </c>
      <c r="C341" s="1">
        <v>100031324160</v>
      </c>
      <c r="D341" s="1">
        <v>23</v>
      </c>
      <c r="E341" s="1">
        <v>33.4</v>
      </c>
      <c r="F341" s="4">
        <v>3.4</v>
      </c>
      <c r="G341" s="1">
        <v>61.7</v>
      </c>
      <c r="H341" s="4">
        <v>5.5100000000000003E-2</v>
      </c>
      <c r="I341" s="1">
        <v>209.7</v>
      </c>
      <c r="J341" s="4">
        <v>2.7699999999999999E-2</v>
      </c>
      <c r="K341" s="4">
        <v>9.06E-2</v>
      </c>
    </row>
    <row r="342" spans="1:11" x14ac:dyDescent="0.15">
      <c r="A342" s="1">
        <v>511</v>
      </c>
      <c r="B342" s="1">
        <v>1513</v>
      </c>
      <c r="C342" s="1">
        <v>100032864256</v>
      </c>
      <c r="D342" s="1">
        <v>23</v>
      </c>
      <c r="E342" s="1">
        <v>33.4</v>
      </c>
      <c r="F342" s="4">
        <v>3.4</v>
      </c>
      <c r="G342" s="1">
        <v>61.7</v>
      </c>
      <c r="H342" s="4">
        <v>5.5100000000000003E-2</v>
      </c>
      <c r="I342" s="1">
        <v>209.7</v>
      </c>
      <c r="J342" s="4">
        <v>2.7699999999999999E-2</v>
      </c>
      <c r="K342" s="4">
        <v>9.06E-2</v>
      </c>
    </row>
    <row r="343" spans="1:11" x14ac:dyDescent="0.15">
      <c r="A343" s="1">
        <v>512</v>
      </c>
      <c r="B343" s="1">
        <v>1513.8</v>
      </c>
      <c r="C343" s="1">
        <v>100120944640</v>
      </c>
      <c r="D343" s="1">
        <v>23</v>
      </c>
      <c r="E343" s="1">
        <v>33.5</v>
      </c>
      <c r="F343" s="4">
        <v>3.4</v>
      </c>
      <c r="G343" s="1">
        <v>61.7</v>
      </c>
      <c r="H343" s="4">
        <v>5.5100000000000003E-2</v>
      </c>
      <c r="I343" s="1">
        <v>209.7</v>
      </c>
      <c r="J343" s="4">
        <v>2.7699999999999999E-2</v>
      </c>
      <c r="K343" s="4">
        <v>9.06E-2</v>
      </c>
    </row>
    <row r="344" spans="1:11" x14ac:dyDescent="0.15">
      <c r="A344" s="1">
        <v>513</v>
      </c>
      <c r="B344" s="1">
        <v>1512.2</v>
      </c>
      <c r="C344" s="1">
        <v>100006486016</v>
      </c>
      <c r="D344" s="1">
        <v>22.9</v>
      </c>
      <c r="E344" s="1">
        <v>33.5</v>
      </c>
      <c r="F344" s="4">
        <v>3.4</v>
      </c>
      <c r="G344" s="1">
        <v>61.7</v>
      </c>
      <c r="H344" s="4">
        <v>5.5100000000000003E-2</v>
      </c>
      <c r="I344" s="1">
        <v>209.7</v>
      </c>
      <c r="J344" s="4">
        <v>2.7699999999999999E-2</v>
      </c>
      <c r="K344" s="4">
        <v>9.06E-2</v>
      </c>
    </row>
    <row r="345" spans="1:11" x14ac:dyDescent="0.15">
      <c r="A345" s="1">
        <v>514</v>
      </c>
      <c r="B345" s="1">
        <v>1514.8</v>
      </c>
      <c r="C345" s="1">
        <v>100053762048</v>
      </c>
      <c r="D345" s="1">
        <v>22.9</v>
      </c>
      <c r="E345" s="1">
        <v>33.6</v>
      </c>
      <c r="F345" s="4">
        <v>3.4</v>
      </c>
      <c r="G345" s="1">
        <v>61.7</v>
      </c>
      <c r="H345" s="4">
        <v>5.5100000000000003E-2</v>
      </c>
      <c r="I345" s="1">
        <v>209.8</v>
      </c>
      <c r="J345" s="4">
        <v>2.7699999999999999E-2</v>
      </c>
      <c r="K345" s="4">
        <v>9.06E-2</v>
      </c>
    </row>
    <row r="346" spans="1:11" x14ac:dyDescent="0.15">
      <c r="A346" s="1">
        <v>515</v>
      </c>
      <c r="B346" s="1">
        <v>1513.2</v>
      </c>
      <c r="C346" s="1">
        <v>100045709312</v>
      </c>
      <c r="D346" s="1">
        <v>22.9</v>
      </c>
      <c r="E346" s="1">
        <v>33.6</v>
      </c>
      <c r="F346" s="4">
        <v>3.4</v>
      </c>
      <c r="G346" s="1">
        <v>61.7</v>
      </c>
      <c r="H346" s="4">
        <v>5.5100000000000003E-2</v>
      </c>
      <c r="I346" s="1">
        <v>209.8</v>
      </c>
      <c r="J346" s="4">
        <v>2.7699999999999999E-2</v>
      </c>
      <c r="K346" s="4">
        <v>9.06E-2</v>
      </c>
    </row>
    <row r="347" spans="1:11" x14ac:dyDescent="0.15">
      <c r="A347" s="1">
        <v>516</v>
      </c>
      <c r="B347" s="1">
        <v>1513.1</v>
      </c>
      <c r="C347" s="1">
        <v>100092837888</v>
      </c>
      <c r="D347" s="1">
        <v>22.8</v>
      </c>
      <c r="E347" s="1">
        <v>33.700000000000003</v>
      </c>
      <c r="F347" s="4">
        <v>3.4</v>
      </c>
      <c r="G347" s="1">
        <v>61.7</v>
      </c>
      <c r="H347" s="4">
        <v>5.5100000000000003E-2</v>
      </c>
      <c r="I347" s="1">
        <v>209.8</v>
      </c>
      <c r="J347" s="4">
        <v>2.7699999999999999E-2</v>
      </c>
      <c r="K347" s="4">
        <v>9.06E-2</v>
      </c>
    </row>
    <row r="348" spans="1:11" x14ac:dyDescent="0.15">
      <c r="A348" s="1">
        <v>517</v>
      </c>
      <c r="B348" s="1">
        <v>1512.7</v>
      </c>
      <c r="C348" s="1">
        <v>99970015232</v>
      </c>
      <c r="D348" s="1">
        <v>22.8</v>
      </c>
      <c r="E348" s="1">
        <v>33.700000000000003</v>
      </c>
      <c r="F348" s="4">
        <v>3.4</v>
      </c>
      <c r="G348" s="1">
        <v>61.7</v>
      </c>
      <c r="H348" s="4">
        <v>5.5100000000000003E-2</v>
      </c>
      <c r="I348" s="1">
        <v>209.8</v>
      </c>
      <c r="J348" s="4">
        <v>2.7699999999999999E-2</v>
      </c>
      <c r="K348" s="4">
        <v>9.06E-2</v>
      </c>
    </row>
    <row r="349" spans="1:11" x14ac:dyDescent="0.15">
      <c r="A349" s="1">
        <v>518</v>
      </c>
      <c r="B349" s="1">
        <v>1512.7</v>
      </c>
      <c r="C349" s="1">
        <v>100014194688</v>
      </c>
      <c r="D349" s="1">
        <v>22.9</v>
      </c>
      <c r="E349" s="1">
        <v>33.799999999999997</v>
      </c>
      <c r="F349" s="4">
        <v>3.4</v>
      </c>
      <c r="G349" s="1">
        <v>61.7</v>
      </c>
      <c r="H349" s="4">
        <v>5.5100000000000003E-2</v>
      </c>
      <c r="I349" s="1">
        <v>209.8</v>
      </c>
      <c r="J349" s="4">
        <v>2.7699999999999999E-2</v>
      </c>
      <c r="K349" s="4">
        <v>9.06E-2</v>
      </c>
    </row>
    <row r="350" spans="1:11" x14ac:dyDescent="0.15">
      <c r="A350" s="1">
        <v>519</v>
      </c>
      <c r="B350" s="1">
        <v>1513.4</v>
      </c>
      <c r="C350" s="1">
        <v>100124884992</v>
      </c>
      <c r="D350" s="1">
        <v>22.9</v>
      </c>
      <c r="E350" s="1">
        <v>33.799999999999997</v>
      </c>
      <c r="F350" s="4">
        <v>3.4</v>
      </c>
      <c r="G350" s="1">
        <v>61.7</v>
      </c>
      <c r="H350" s="4">
        <v>5.5100000000000003E-2</v>
      </c>
      <c r="I350" s="1">
        <v>209.8</v>
      </c>
      <c r="J350" s="4">
        <v>2.7699999999999999E-2</v>
      </c>
      <c r="K350" s="4">
        <v>9.06E-2</v>
      </c>
    </row>
    <row r="351" spans="1:11" x14ac:dyDescent="0.15">
      <c r="A351" s="1">
        <v>520</v>
      </c>
      <c r="B351" s="1">
        <v>1512.9</v>
      </c>
      <c r="C351" s="1">
        <v>99964887040</v>
      </c>
      <c r="D351" s="1">
        <v>22.9</v>
      </c>
      <c r="E351" s="1">
        <v>33.9</v>
      </c>
      <c r="F351" s="4">
        <v>3.4</v>
      </c>
      <c r="G351" s="1">
        <v>61.7</v>
      </c>
      <c r="H351" s="4">
        <v>5.5100000000000003E-2</v>
      </c>
      <c r="I351" s="1">
        <v>209.8</v>
      </c>
      <c r="J351" s="4">
        <v>2.7699999999999999E-2</v>
      </c>
      <c r="K351" s="4">
        <v>9.06E-2</v>
      </c>
    </row>
    <row r="352" spans="1:11" x14ac:dyDescent="0.15">
      <c r="A352" s="1">
        <v>521</v>
      </c>
      <c r="B352" s="1">
        <v>1513.2</v>
      </c>
      <c r="C352" s="1">
        <v>100093689856</v>
      </c>
      <c r="D352" s="1">
        <v>23</v>
      </c>
      <c r="E352" s="1">
        <v>33.9</v>
      </c>
      <c r="F352" s="4">
        <v>3.4</v>
      </c>
      <c r="G352" s="1">
        <v>61.7</v>
      </c>
      <c r="H352" s="4">
        <v>5.5199999999999999E-2</v>
      </c>
      <c r="I352" s="1">
        <v>209.8</v>
      </c>
      <c r="J352" s="4">
        <v>2.7699999999999999E-2</v>
      </c>
      <c r="K352" s="4">
        <v>9.06E-2</v>
      </c>
    </row>
    <row r="353" spans="1:11" x14ac:dyDescent="0.15">
      <c r="A353" s="1">
        <v>522</v>
      </c>
      <c r="B353" s="1">
        <v>1512</v>
      </c>
      <c r="C353" s="1">
        <v>100029267968</v>
      </c>
      <c r="D353" s="1">
        <v>23.1</v>
      </c>
      <c r="E353" s="1">
        <v>33.9</v>
      </c>
      <c r="F353" s="4">
        <v>3.4</v>
      </c>
      <c r="G353" s="1">
        <v>61.7</v>
      </c>
      <c r="H353" s="4">
        <v>5.5199999999999999E-2</v>
      </c>
      <c r="I353" s="1">
        <v>209.8</v>
      </c>
      <c r="J353" s="4">
        <v>2.76E-2</v>
      </c>
      <c r="K353" s="4">
        <v>9.06E-2</v>
      </c>
    </row>
    <row r="354" spans="1:11" x14ac:dyDescent="0.15">
      <c r="A354" s="1">
        <v>523</v>
      </c>
      <c r="B354" s="1">
        <v>1512</v>
      </c>
      <c r="C354" s="1">
        <v>100044513280</v>
      </c>
      <c r="D354" s="1">
        <v>23.1</v>
      </c>
      <c r="E354" s="1">
        <v>34</v>
      </c>
      <c r="F354" s="4">
        <v>3.4</v>
      </c>
      <c r="G354" s="1">
        <v>61.7</v>
      </c>
      <c r="H354" s="4">
        <v>5.5199999999999999E-2</v>
      </c>
      <c r="I354" s="1">
        <v>209.9</v>
      </c>
      <c r="J354" s="4">
        <v>2.76E-2</v>
      </c>
      <c r="K354" s="4">
        <v>9.06E-2</v>
      </c>
    </row>
    <row r="355" spans="1:11" x14ac:dyDescent="0.15">
      <c r="A355" s="1">
        <v>524</v>
      </c>
      <c r="B355" s="1">
        <v>1511.6</v>
      </c>
      <c r="C355" s="1">
        <v>100088889344</v>
      </c>
      <c r="D355" s="1">
        <v>23.2</v>
      </c>
      <c r="E355" s="1">
        <v>34</v>
      </c>
      <c r="F355" s="4">
        <v>3.4</v>
      </c>
      <c r="G355" s="1">
        <v>61.7</v>
      </c>
      <c r="H355" s="4">
        <v>5.5199999999999999E-2</v>
      </c>
      <c r="I355" s="1">
        <v>209.9</v>
      </c>
      <c r="J355" s="4">
        <v>2.76E-2</v>
      </c>
      <c r="K355" s="4">
        <v>9.06E-2</v>
      </c>
    </row>
    <row r="356" spans="1:11" x14ac:dyDescent="0.15">
      <c r="A356" s="1">
        <v>525</v>
      </c>
      <c r="B356" s="1">
        <v>1513.2</v>
      </c>
      <c r="C356" s="1">
        <v>100288569344</v>
      </c>
      <c r="D356" s="1">
        <v>23.2</v>
      </c>
      <c r="E356" s="1">
        <v>34.1</v>
      </c>
      <c r="F356" s="4">
        <v>3.4</v>
      </c>
      <c r="G356" s="1">
        <v>61.7</v>
      </c>
      <c r="H356" s="4">
        <v>5.5199999999999999E-2</v>
      </c>
      <c r="I356" s="1">
        <v>209.9</v>
      </c>
      <c r="J356" s="4">
        <v>2.7699999999999999E-2</v>
      </c>
      <c r="K356" s="4">
        <v>9.06E-2</v>
      </c>
    </row>
    <row r="357" spans="1:11" x14ac:dyDescent="0.15">
      <c r="A357" s="1">
        <v>526</v>
      </c>
      <c r="B357" s="1">
        <v>1512.8</v>
      </c>
      <c r="C357" s="1">
        <v>100191256576</v>
      </c>
      <c r="D357" s="1">
        <v>23.3</v>
      </c>
      <c r="E357" s="1">
        <v>34.1</v>
      </c>
      <c r="F357" s="4">
        <v>3.4</v>
      </c>
      <c r="G357" s="1">
        <v>61.7</v>
      </c>
      <c r="H357" s="4">
        <v>5.5199999999999999E-2</v>
      </c>
      <c r="I357" s="1">
        <v>209.9</v>
      </c>
      <c r="J357" s="4">
        <v>2.7699999999999999E-2</v>
      </c>
      <c r="K357" s="4">
        <v>9.06E-2</v>
      </c>
    </row>
    <row r="358" spans="1:11" x14ac:dyDescent="0.15">
      <c r="A358" s="1">
        <v>527</v>
      </c>
      <c r="B358" s="1">
        <v>1512.6</v>
      </c>
      <c r="C358" s="1">
        <v>100155408384</v>
      </c>
      <c r="D358" s="1">
        <v>23.3</v>
      </c>
      <c r="E358" s="1">
        <v>34.200000000000003</v>
      </c>
      <c r="F358" s="4">
        <v>3.4</v>
      </c>
      <c r="G358" s="1">
        <v>61.7</v>
      </c>
      <c r="H358" s="4">
        <v>5.5199999999999999E-2</v>
      </c>
      <c r="I358" s="1">
        <v>209.9</v>
      </c>
      <c r="J358" s="4">
        <v>2.7699999999999999E-2</v>
      </c>
      <c r="K358" s="4">
        <v>9.06E-2</v>
      </c>
    </row>
    <row r="359" spans="1:11" x14ac:dyDescent="0.15">
      <c r="A359" s="1">
        <v>528</v>
      </c>
      <c r="B359" s="1">
        <v>1512.9</v>
      </c>
      <c r="C359" s="1">
        <v>99992100864</v>
      </c>
      <c r="D359" s="1">
        <v>23.3</v>
      </c>
      <c r="E359" s="1">
        <v>34.200000000000003</v>
      </c>
      <c r="F359" s="4">
        <v>3.4</v>
      </c>
      <c r="G359" s="1">
        <v>61.7</v>
      </c>
      <c r="H359" s="4">
        <v>5.5199999999999999E-2</v>
      </c>
      <c r="I359" s="1">
        <v>209.9</v>
      </c>
      <c r="J359" s="4">
        <v>2.7699999999999999E-2</v>
      </c>
      <c r="K359" s="4">
        <v>9.06E-2</v>
      </c>
    </row>
    <row r="360" spans="1:11" x14ac:dyDescent="0.15">
      <c r="A360" s="1">
        <v>529</v>
      </c>
      <c r="B360" s="1">
        <v>1514.5</v>
      </c>
      <c r="C360" s="1">
        <v>100217159680</v>
      </c>
      <c r="D360" s="1">
        <v>23.3</v>
      </c>
      <c r="E360" s="1">
        <v>34.299999999999997</v>
      </c>
      <c r="F360" s="4">
        <v>3.4</v>
      </c>
      <c r="G360" s="1">
        <v>61.7</v>
      </c>
      <c r="H360" s="4">
        <v>5.5199999999999999E-2</v>
      </c>
      <c r="I360" s="1">
        <v>209.9</v>
      </c>
      <c r="J360" s="4">
        <v>2.7699999999999999E-2</v>
      </c>
      <c r="K360" s="4">
        <v>9.06E-2</v>
      </c>
    </row>
    <row r="361" spans="1:11" x14ac:dyDescent="0.15">
      <c r="A361" s="1">
        <v>530</v>
      </c>
      <c r="B361" s="1">
        <v>1517.6</v>
      </c>
      <c r="C361" s="1">
        <v>100279123968</v>
      </c>
      <c r="D361" s="1">
        <v>23.3</v>
      </c>
      <c r="E361" s="1">
        <v>34.299999999999997</v>
      </c>
      <c r="F361" s="4">
        <v>3.4</v>
      </c>
      <c r="G361" s="1">
        <v>61.7</v>
      </c>
      <c r="H361" s="4">
        <v>5.5199999999999999E-2</v>
      </c>
      <c r="I361" s="1">
        <v>209.9</v>
      </c>
      <c r="J361" s="4">
        <v>2.7699999999999999E-2</v>
      </c>
      <c r="K361" s="4">
        <v>9.06E-2</v>
      </c>
    </row>
    <row r="362" spans="1:11" x14ac:dyDescent="0.15">
      <c r="A362" s="1">
        <v>531</v>
      </c>
      <c r="B362" s="1">
        <v>1517.9</v>
      </c>
      <c r="C362" s="1">
        <v>100309344256</v>
      </c>
      <c r="D362" s="1">
        <v>23.2</v>
      </c>
      <c r="E362" s="1">
        <v>34.299999999999997</v>
      </c>
      <c r="F362" s="4">
        <v>3.4</v>
      </c>
      <c r="G362" s="1">
        <v>61.7</v>
      </c>
      <c r="H362" s="4">
        <v>5.5199999999999999E-2</v>
      </c>
      <c r="I362" s="1">
        <v>210</v>
      </c>
      <c r="J362" s="4">
        <v>2.7699999999999999E-2</v>
      </c>
      <c r="K362" s="4">
        <v>9.0700000000000003E-2</v>
      </c>
    </row>
    <row r="363" spans="1:11" x14ac:dyDescent="0.15">
      <c r="A363" s="1">
        <v>532</v>
      </c>
      <c r="B363" s="1">
        <v>1518.7</v>
      </c>
      <c r="C363" s="1">
        <v>100203610112</v>
      </c>
      <c r="D363" s="1">
        <v>23.2</v>
      </c>
      <c r="E363" s="1">
        <v>34.4</v>
      </c>
      <c r="F363" s="4">
        <v>3.4</v>
      </c>
      <c r="G363" s="1">
        <v>61.7</v>
      </c>
      <c r="H363" s="4">
        <v>5.5199999999999999E-2</v>
      </c>
      <c r="I363" s="1">
        <v>210</v>
      </c>
      <c r="J363" s="4">
        <v>2.7799999999999998E-2</v>
      </c>
      <c r="K363" s="4">
        <v>9.06E-2</v>
      </c>
    </row>
    <row r="364" spans="1:11" x14ac:dyDescent="0.15">
      <c r="A364" s="1">
        <v>533</v>
      </c>
      <c r="B364" s="1">
        <v>1518.7</v>
      </c>
      <c r="C364" s="1">
        <v>100257488896</v>
      </c>
      <c r="D364" s="1">
        <v>23.2</v>
      </c>
      <c r="E364" s="1">
        <v>34.4</v>
      </c>
      <c r="F364" s="4">
        <v>3.4</v>
      </c>
      <c r="G364" s="1">
        <v>61.7</v>
      </c>
      <c r="H364" s="4">
        <v>5.5199999999999999E-2</v>
      </c>
      <c r="I364" s="1">
        <v>210</v>
      </c>
      <c r="J364" s="4">
        <v>2.7799999999999998E-2</v>
      </c>
      <c r="K364" s="4">
        <v>9.06E-2</v>
      </c>
    </row>
    <row r="365" spans="1:11" x14ac:dyDescent="0.15">
      <c r="A365" s="1">
        <v>534</v>
      </c>
      <c r="B365" s="1">
        <v>1518.3</v>
      </c>
      <c r="C365" s="1">
        <v>100192288768</v>
      </c>
      <c r="D365" s="1">
        <v>23.1</v>
      </c>
      <c r="E365" s="1">
        <v>34.5</v>
      </c>
      <c r="F365" s="4">
        <v>3.4</v>
      </c>
      <c r="G365" s="1">
        <v>61.7</v>
      </c>
      <c r="H365" s="4">
        <v>5.5199999999999999E-2</v>
      </c>
      <c r="I365" s="1">
        <v>210</v>
      </c>
      <c r="J365" s="4">
        <v>2.7799999999999998E-2</v>
      </c>
      <c r="K365" s="4">
        <v>9.06E-2</v>
      </c>
    </row>
    <row r="366" spans="1:11" x14ac:dyDescent="0.15">
      <c r="A366" s="1">
        <v>535</v>
      </c>
      <c r="B366" s="1">
        <v>1523</v>
      </c>
      <c r="C366" s="1">
        <v>101156208640</v>
      </c>
      <c r="D366" s="1">
        <v>23.1</v>
      </c>
      <c r="E366" s="1">
        <v>34.5</v>
      </c>
      <c r="F366" s="4">
        <v>3.4</v>
      </c>
      <c r="G366" s="1">
        <v>61.7</v>
      </c>
      <c r="H366" s="4">
        <v>5.5199999999999999E-2</v>
      </c>
      <c r="I366" s="1">
        <v>210</v>
      </c>
      <c r="J366" s="4">
        <v>2.7799999999999998E-2</v>
      </c>
      <c r="K366" s="4">
        <v>9.0700000000000003E-2</v>
      </c>
    </row>
    <row r="367" spans="1:11" x14ac:dyDescent="0.15">
      <c r="A367" s="1">
        <v>536</v>
      </c>
      <c r="B367" s="1">
        <v>1519</v>
      </c>
      <c r="C367" s="1">
        <v>100562608128</v>
      </c>
      <c r="D367" s="1">
        <v>23.1</v>
      </c>
      <c r="E367" s="1">
        <v>34.6</v>
      </c>
      <c r="F367" s="4">
        <v>3.4</v>
      </c>
      <c r="G367" s="1">
        <v>61.7</v>
      </c>
      <c r="H367" s="4">
        <v>5.5199999999999999E-2</v>
      </c>
      <c r="I367" s="1">
        <v>210</v>
      </c>
      <c r="J367" s="4">
        <v>2.7799999999999998E-2</v>
      </c>
      <c r="K367" s="4">
        <v>9.0700000000000003E-2</v>
      </c>
    </row>
    <row r="368" spans="1:11" x14ac:dyDescent="0.15">
      <c r="A368" s="1">
        <v>537</v>
      </c>
      <c r="B368" s="1">
        <v>1519.5</v>
      </c>
      <c r="C368" s="1">
        <v>100198457344</v>
      </c>
      <c r="D368" s="1">
        <v>23.1</v>
      </c>
      <c r="E368" s="1">
        <v>34.6</v>
      </c>
      <c r="F368" s="4">
        <v>3.4</v>
      </c>
      <c r="G368" s="1">
        <v>61.7</v>
      </c>
      <c r="H368" s="4">
        <v>5.5199999999999999E-2</v>
      </c>
      <c r="I368" s="1">
        <v>210</v>
      </c>
      <c r="J368" s="4">
        <v>2.7799999999999998E-2</v>
      </c>
      <c r="K368" s="4">
        <v>9.06E-2</v>
      </c>
    </row>
    <row r="369" spans="1:11" x14ac:dyDescent="0.15">
      <c r="A369" s="1">
        <v>538</v>
      </c>
      <c r="B369" s="1">
        <v>1517.4</v>
      </c>
      <c r="C369" s="1">
        <v>100085981184</v>
      </c>
      <c r="D369" s="1">
        <v>23.2</v>
      </c>
      <c r="E369" s="1">
        <v>34.6</v>
      </c>
      <c r="F369" s="4">
        <v>3.41</v>
      </c>
      <c r="G369" s="1">
        <v>61.7</v>
      </c>
      <c r="H369" s="4">
        <v>5.5199999999999999E-2</v>
      </c>
      <c r="I369" s="1">
        <v>210</v>
      </c>
      <c r="J369" s="4">
        <v>2.7699999999999999E-2</v>
      </c>
      <c r="K369" s="4">
        <v>9.06E-2</v>
      </c>
    </row>
    <row r="370" spans="1:11" x14ac:dyDescent="0.15">
      <c r="A370" s="1">
        <v>539</v>
      </c>
      <c r="B370" s="1">
        <v>1520</v>
      </c>
      <c r="C370" s="1">
        <v>100121116672</v>
      </c>
      <c r="D370" s="1">
        <v>23.4</v>
      </c>
      <c r="E370" s="1">
        <v>34.700000000000003</v>
      </c>
      <c r="F370" s="4">
        <v>3.41</v>
      </c>
      <c r="G370" s="1">
        <v>61.7</v>
      </c>
      <c r="H370" s="4">
        <v>5.5199999999999999E-2</v>
      </c>
      <c r="I370" s="1">
        <v>210</v>
      </c>
      <c r="J370" s="4">
        <v>2.7799999999999998E-2</v>
      </c>
      <c r="K370" s="4">
        <v>9.06E-2</v>
      </c>
    </row>
    <row r="371" spans="1:11" x14ac:dyDescent="0.15">
      <c r="A371" s="1">
        <v>540</v>
      </c>
      <c r="B371" s="1">
        <v>1518.6</v>
      </c>
      <c r="C371" s="1">
        <v>100159864832</v>
      </c>
      <c r="D371" s="1">
        <v>23.4</v>
      </c>
      <c r="E371" s="1">
        <v>34.700000000000003</v>
      </c>
      <c r="F371" s="4">
        <v>3.41</v>
      </c>
      <c r="G371" s="1">
        <v>61.7</v>
      </c>
      <c r="H371" s="4">
        <v>5.5199999999999999E-2</v>
      </c>
      <c r="I371" s="1">
        <v>210</v>
      </c>
      <c r="J371" s="4">
        <v>2.7799999999999998E-2</v>
      </c>
      <c r="K371" s="4">
        <v>9.06E-2</v>
      </c>
    </row>
    <row r="372" spans="1:11" x14ac:dyDescent="0.15">
      <c r="A372" s="1">
        <v>541</v>
      </c>
      <c r="B372" s="1">
        <v>1517.6</v>
      </c>
      <c r="C372" s="1">
        <v>100059930624</v>
      </c>
      <c r="D372" s="1">
        <v>23.4</v>
      </c>
      <c r="E372" s="1">
        <v>34.799999999999997</v>
      </c>
      <c r="F372" s="4">
        <v>3.41</v>
      </c>
      <c r="G372" s="1">
        <v>61.7</v>
      </c>
      <c r="H372" s="4">
        <v>5.5199999999999999E-2</v>
      </c>
      <c r="I372" s="1">
        <v>210.1</v>
      </c>
      <c r="J372" s="4">
        <v>2.7699999999999999E-2</v>
      </c>
      <c r="K372" s="4">
        <v>9.06E-2</v>
      </c>
    </row>
    <row r="373" spans="1:11" x14ac:dyDescent="0.15">
      <c r="A373" s="1">
        <v>542</v>
      </c>
      <c r="B373" s="1">
        <v>1519</v>
      </c>
      <c r="C373" s="1">
        <v>100945084416</v>
      </c>
      <c r="D373" s="1">
        <v>23.4</v>
      </c>
      <c r="E373" s="1">
        <v>34.799999999999997</v>
      </c>
      <c r="F373" s="4">
        <v>3.41</v>
      </c>
      <c r="G373" s="1">
        <v>61.7</v>
      </c>
      <c r="H373" s="4">
        <v>5.5199999999999999E-2</v>
      </c>
      <c r="I373" s="1">
        <v>210.1</v>
      </c>
      <c r="J373" s="4">
        <v>2.7799999999999998E-2</v>
      </c>
      <c r="K373" s="4">
        <v>9.0700000000000003E-2</v>
      </c>
    </row>
    <row r="374" spans="1:11" x14ac:dyDescent="0.15">
      <c r="A374" s="1">
        <v>543</v>
      </c>
      <c r="B374" s="1">
        <v>1518.4</v>
      </c>
      <c r="C374" s="1">
        <v>101029412864</v>
      </c>
      <c r="D374" s="1">
        <v>23.4</v>
      </c>
      <c r="E374" s="1">
        <v>34.9</v>
      </c>
      <c r="F374" s="4">
        <v>3.41</v>
      </c>
      <c r="G374" s="1">
        <v>61.7</v>
      </c>
      <c r="H374" s="4">
        <v>5.5199999999999999E-2</v>
      </c>
      <c r="I374" s="1">
        <v>210.1</v>
      </c>
      <c r="J374" s="4">
        <v>2.7799999999999998E-2</v>
      </c>
      <c r="K374" s="4">
        <v>9.0700000000000003E-2</v>
      </c>
    </row>
    <row r="375" spans="1:11" x14ac:dyDescent="0.15">
      <c r="A375" s="1">
        <v>544</v>
      </c>
      <c r="B375" s="1">
        <v>1519</v>
      </c>
      <c r="C375" s="1">
        <v>101114675200</v>
      </c>
      <c r="D375" s="1">
        <v>23.4</v>
      </c>
      <c r="E375" s="1">
        <v>34.9</v>
      </c>
      <c r="F375" s="4">
        <v>3.41</v>
      </c>
      <c r="G375" s="1">
        <v>61.7</v>
      </c>
      <c r="H375" s="4">
        <v>5.5199999999999999E-2</v>
      </c>
      <c r="I375" s="1">
        <v>210.1</v>
      </c>
      <c r="J375" s="4">
        <v>2.7799999999999998E-2</v>
      </c>
      <c r="K375" s="4">
        <v>9.0700000000000003E-2</v>
      </c>
    </row>
    <row r="376" spans="1:11" x14ac:dyDescent="0.15">
      <c r="A376" s="1">
        <v>545</v>
      </c>
      <c r="B376" s="1">
        <v>1518.6</v>
      </c>
      <c r="C376" s="1">
        <v>100787650560</v>
      </c>
      <c r="D376" s="1">
        <v>23.4</v>
      </c>
      <c r="E376" s="1">
        <v>35</v>
      </c>
      <c r="F376" s="4">
        <v>3.41</v>
      </c>
      <c r="G376" s="1">
        <v>61.7</v>
      </c>
      <c r="H376" s="4">
        <v>5.5199999999999999E-2</v>
      </c>
      <c r="I376" s="1">
        <v>210.1</v>
      </c>
      <c r="J376" s="4">
        <v>2.7799999999999998E-2</v>
      </c>
      <c r="K376" s="4">
        <v>9.0700000000000003E-2</v>
      </c>
    </row>
    <row r="377" spans="1:11" x14ac:dyDescent="0.15">
      <c r="A377" s="1">
        <v>546</v>
      </c>
      <c r="B377" s="1">
        <v>1519.9</v>
      </c>
      <c r="C377" s="1">
        <v>100757118976</v>
      </c>
      <c r="D377" s="1">
        <v>23.3</v>
      </c>
      <c r="E377" s="1">
        <v>35</v>
      </c>
      <c r="F377" s="4">
        <v>3.41</v>
      </c>
      <c r="G377" s="1">
        <v>61.7</v>
      </c>
      <c r="H377" s="4">
        <v>5.5199999999999999E-2</v>
      </c>
      <c r="I377" s="1">
        <v>210.1</v>
      </c>
      <c r="J377" s="4">
        <v>2.7799999999999998E-2</v>
      </c>
      <c r="K377" s="4">
        <v>9.0700000000000003E-2</v>
      </c>
    </row>
    <row r="378" spans="1:11" x14ac:dyDescent="0.15">
      <c r="A378" s="1">
        <v>547</v>
      </c>
      <c r="B378" s="1">
        <v>1522.2</v>
      </c>
      <c r="C378" s="1">
        <v>100866506752</v>
      </c>
      <c r="D378" s="1">
        <v>23.2</v>
      </c>
      <c r="E378" s="1">
        <v>35</v>
      </c>
      <c r="F378" s="4">
        <v>3.41</v>
      </c>
      <c r="G378" s="1">
        <v>61.7</v>
      </c>
      <c r="H378" s="4">
        <v>5.5199999999999999E-2</v>
      </c>
      <c r="I378" s="1">
        <v>210.1</v>
      </c>
      <c r="J378" s="4">
        <v>2.7799999999999998E-2</v>
      </c>
      <c r="K378" s="4">
        <v>9.0700000000000003E-2</v>
      </c>
    </row>
    <row r="379" spans="1:11" x14ac:dyDescent="0.15">
      <c r="A379" s="1">
        <v>548</v>
      </c>
      <c r="B379" s="1">
        <v>1520.1</v>
      </c>
      <c r="C379" s="1">
        <v>100196057088</v>
      </c>
      <c r="D379" s="1">
        <v>23.2</v>
      </c>
      <c r="E379" s="1">
        <v>35.1</v>
      </c>
      <c r="F379" s="4">
        <v>3.41</v>
      </c>
      <c r="G379" s="1">
        <v>61.7</v>
      </c>
      <c r="H379" s="4">
        <v>5.5199999999999999E-2</v>
      </c>
      <c r="I379" s="1">
        <v>210.1</v>
      </c>
      <c r="J379" s="4">
        <v>2.7799999999999998E-2</v>
      </c>
      <c r="K379" s="4">
        <v>9.06E-2</v>
      </c>
    </row>
    <row r="380" spans="1:11" x14ac:dyDescent="0.15">
      <c r="A380" s="1">
        <v>549</v>
      </c>
      <c r="B380" s="1">
        <v>1519.5</v>
      </c>
      <c r="C380" s="1">
        <v>100104142848</v>
      </c>
      <c r="D380" s="1">
        <v>23.1</v>
      </c>
      <c r="E380" s="1">
        <v>35.1</v>
      </c>
      <c r="F380" s="4">
        <v>3.41</v>
      </c>
      <c r="G380" s="1">
        <v>61.7</v>
      </c>
      <c r="H380" s="4">
        <v>5.5199999999999999E-2</v>
      </c>
      <c r="I380" s="1">
        <v>210.1</v>
      </c>
      <c r="J380" s="4">
        <v>2.7799999999999998E-2</v>
      </c>
      <c r="K380" s="4">
        <v>9.06E-2</v>
      </c>
    </row>
    <row r="381" spans="1:11" x14ac:dyDescent="0.15">
      <c r="A381" s="1">
        <v>550</v>
      </c>
      <c r="B381" s="1">
        <v>1520.6</v>
      </c>
      <c r="C381" s="1">
        <v>100051705856</v>
      </c>
      <c r="D381" s="1">
        <v>23</v>
      </c>
      <c r="E381" s="1">
        <v>35.200000000000003</v>
      </c>
      <c r="F381" s="4">
        <v>3.41</v>
      </c>
      <c r="G381" s="1">
        <v>61.7</v>
      </c>
      <c r="H381" s="4">
        <v>5.5199999999999999E-2</v>
      </c>
      <c r="I381" s="1">
        <v>210.2</v>
      </c>
      <c r="J381" s="4">
        <v>2.7799999999999998E-2</v>
      </c>
      <c r="K381" s="4">
        <v>9.06E-2</v>
      </c>
    </row>
    <row r="382" spans="1:11" x14ac:dyDescent="0.15">
      <c r="A382" s="1">
        <v>551</v>
      </c>
      <c r="B382" s="1">
        <v>1520.6</v>
      </c>
      <c r="C382" s="1">
        <v>100046053376</v>
      </c>
      <c r="D382" s="1">
        <v>23</v>
      </c>
      <c r="E382" s="1">
        <v>35.200000000000003</v>
      </c>
      <c r="F382" s="4">
        <v>3.41</v>
      </c>
      <c r="G382" s="1">
        <v>61.7</v>
      </c>
      <c r="H382" s="4">
        <v>5.5199999999999999E-2</v>
      </c>
      <c r="I382" s="1">
        <v>210.2</v>
      </c>
      <c r="J382" s="4">
        <v>2.7799999999999998E-2</v>
      </c>
      <c r="K382" s="4">
        <v>9.06E-2</v>
      </c>
    </row>
    <row r="383" spans="1:11" x14ac:dyDescent="0.15">
      <c r="A383" s="1">
        <v>552</v>
      </c>
      <c r="B383" s="1">
        <v>1521.4</v>
      </c>
      <c r="C383" s="1">
        <v>100039032832</v>
      </c>
      <c r="D383" s="1">
        <v>23</v>
      </c>
      <c r="E383" s="1">
        <v>35.299999999999997</v>
      </c>
      <c r="F383" s="4">
        <v>3.41</v>
      </c>
      <c r="G383" s="1">
        <v>61.7</v>
      </c>
      <c r="H383" s="4">
        <v>5.5199999999999999E-2</v>
      </c>
      <c r="I383" s="1">
        <v>210.2</v>
      </c>
      <c r="J383" s="4">
        <v>2.7799999999999998E-2</v>
      </c>
      <c r="K383" s="4">
        <v>9.06E-2</v>
      </c>
    </row>
    <row r="384" spans="1:11" x14ac:dyDescent="0.15">
      <c r="A384" s="1">
        <v>553</v>
      </c>
      <c r="B384" s="1">
        <v>1520.4</v>
      </c>
      <c r="C384" s="1">
        <v>100064043008</v>
      </c>
      <c r="D384" s="1">
        <v>23.1</v>
      </c>
      <c r="E384" s="1">
        <v>35.299999999999997</v>
      </c>
      <c r="F384" s="4">
        <v>3.41</v>
      </c>
      <c r="G384" s="1">
        <v>61.7</v>
      </c>
      <c r="H384" s="4">
        <v>5.5199999999999999E-2</v>
      </c>
      <c r="I384" s="1">
        <v>210.2</v>
      </c>
      <c r="J384" s="4">
        <v>2.7799999999999998E-2</v>
      </c>
      <c r="K384" s="4">
        <v>9.06E-2</v>
      </c>
    </row>
    <row r="385" spans="1:11" x14ac:dyDescent="0.15">
      <c r="A385" s="1">
        <v>554</v>
      </c>
      <c r="B385" s="1">
        <v>1519.9</v>
      </c>
      <c r="C385" s="1">
        <v>100063363072</v>
      </c>
      <c r="D385" s="1">
        <v>23.1</v>
      </c>
      <c r="E385" s="1">
        <v>35.299999999999997</v>
      </c>
      <c r="F385" s="4">
        <v>3.41</v>
      </c>
      <c r="G385" s="1">
        <v>61.7</v>
      </c>
      <c r="H385" s="4">
        <v>5.5300000000000002E-2</v>
      </c>
      <c r="I385" s="1">
        <v>210.2</v>
      </c>
      <c r="J385" s="4">
        <v>2.7799999999999998E-2</v>
      </c>
      <c r="K385" s="4">
        <v>9.06E-2</v>
      </c>
    </row>
    <row r="386" spans="1:11" x14ac:dyDescent="0.15">
      <c r="A386" s="1">
        <v>555</v>
      </c>
      <c r="B386" s="1">
        <v>1520.3</v>
      </c>
      <c r="C386" s="1">
        <v>100074151936</v>
      </c>
      <c r="D386" s="1">
        <v>23.2</v>
      </c>
      <c r="E386" s="1">
        <v>35.4</v>
      </c>
      <c r="F386" s="4">
        <v>3.41</v>
      </c>
      <c r="G386" s="1">
        <v>61.7</v>
      </c>
      <c r="H386" s="4">
        <v>5.5300000000000002E-2</v>
      </c>
      <c r="I386" s="1">
        <v>210.2</v>
      </c>
      <c r="J386" s="4">
        <v>2.7799999999999998E-2</v>
      </c>
      <c r="K386" s="4">
        <v>9.06E-2</v>
      </c>
    </row>
    <row r="387" spans="1:11" x14ac:dyDescent="0.15">
      <c r="A387" s="1">
        <v>556</v>
      </c>
      <c r="B387" s="1">
        <v>1520.7</v>
      </c>
      <c r="C387" s="1">
        <v>100103634944</v>
      </c>
      <c r="D387" s="1">
        <v>23.2</v>
      </c>
      <c r="E387" s="1">
        <v>35.4</v>
      </c>
      <c r="F387" s="4">
        <v>3.41</v>
      </c>
      <c r="G387" s="1">
        <v>61.7</v>
      </c>
      <c r="H387" s="4">
        <v>5.5300000000000002E-2</v>
      </c>
      <c r="I387" s="1">
        <v>210.2</v>
      </c>
      <c r="J387" s="4">
        <v>2.7799999999999998E-2</v>
      </c>
      <c r="K387" s="4">
        <v>9.06E-2</v>
      </c>
    </row>
    <row r="388" spans="1:11" x14ac:dyDescent="0.15">
      <c r="A388" s="1">
        <v>557</v>
      </c>
      <c r="B388" s="1">
        <v>1522</v>
      </c>
      <c r="C388" s="1">
        <v>100096262144</v>
      </c>
      <c r="D388" s="1">
        <v>23.2</v>
      </c>
      <c r="E388" s="1">
        <v>35.5</v>
      </c>
      <c r="F388" s="4">
        <v>3.41</v>
      </c>
      <c r="G388" s="1">
        <v>61.7</v>
      </c>
      <c r="H388" s="4">
        <v>5.5300000000000002E-2</v>
      </c>
      <c r="I388" s="1">
        <v>210.2</v>
      </c>
      <c r="J388" s="4">
        <v>2.7799999999999998E-2</v>
      </c>
      <c r="K388" s="4">
        <v>9.06E-2</v>
      </c>
    </row>
    <row r="389" spans="1:11" x14ac:dyDescent="0.15">
      <c r="A389" s="1">
        <v>558</v>
      </c>
      <c r="B389" s="1">
        <v>1520.1</v>
      </c>
      <c r="C389" s="1">
        <v>100114604032</v>
      </c>
      <c r="D389" s="1">
        <v>23.3</v>
      </c>
      <c r="E389" s="1">
        <v>35.5</v>
      </c>
      <c r="F389" s="4">
        <v>3.41</v>
      </c>
      <c r="G389" s="1">
        <v>61.7</v>
      </c>
      <c r="H389" s="4">
        <v>5.5300000000000002E-2</v>
      </c>
      <c r="I389" s="1">
        <v>210.2</v>
      </c>
      <c r="J389" s="4">
        <v>2.7799999999999998E-2</v>
      </c>
      <c r="K389" s="4">
        <v>9.06E-2</v>
      </c>
    </row>
    <row r="390" spans="1:11" x14ac:dyDescent="0.15">
      <c r="A390" s="1">
        <v>559</v>
      </c>
      <c r="B390" s="1">
        <v>1518.5</v>
      </c>
      <c r="C390" s="1">
        <v>100113055744</v>
      </c>
      <c r="D390" s="1">
        <v>23.3</v>
      </c>
      <c r="E390" s="1">
        <v>35.6</v>
      </c>
      <c r="F390" s="4">
        <v>3.41</v>
      </c>
      <c r="G390" s="1">
        <v>61.7</v>
      </c>
      <c r="H390" s="4">
        <v>5.5300000000000002E-2</v>
      </c>
      <c r="I390" s="1">
        <v>210.3</v>
      </c>
      <c r="J390" s="4">
        <v>2.7799999999999998E-2</v>
      </c>
      <c r="K390" s="4">
        <v>9.06E-2</v>
      </c>
    </row>
    <row r="391" spans="1:11" x14ac:dyDescent="0.15">
      <c r="A391" s="1">
        <v>560</v>
      </c>
      <c r="B391" s="1">
        <v>1519.9</v>
      </c>
      <c r="C391" s="1">
        <v>100116660224</v>
      </c>
      <c r="D391" s="1">
        <v>23.3</v>
      </c>
      <c r="E391" s="1">
        <v>35.6</v>
      </c>
      <c r="F391" s="4">
        <v>3.41</v>
      </c>
      <c r="G391" s="1">
        <v>61.7</v>
      </c>
      <c r="H391" s="4">
        <v>5.5300000000000002E-2</v>
      </c>
      <c r="I391" s="1">
        <v>210.3</v>
      </c>
      <c r="J391" s="4">
        <v>2.7799999999999998E-2</v>
      </c>
      <c r="K391" s="4">
        <v>9.06E-2</v>
      </c>
    </row>
    <row r="392" spans="1:11" x14ac:dyDescent="0.15">
      <c r="A392" s="1">
        <v>561</v>
      </c>
      <c r="B392" s="1">
        <v>1518.8</v>
      </c>
      <c r="C392" s="1">
        <v>100112203776</v>
      </c>
      <c r="D392" s="1">
        <v>23.3</v>
      </c>
      <c r="E392" s="1">
        <v>35.6</v>
      </c>
      <c r="F392" s="4">
        <v>3.41</v>
      </c>
      <c r="G392" s="1">
        <v>61.7</v>
      </c>
      <c r="H392" s="4">
        <v>5.5300000000000002E-2</v>
      </c>
      <c r="I392" s="1">
        <v>210.3</v>
      </c>
      <c r="J392" s="4">
        <v>2.7799999999999998E-2</v>
      </c>
      <c r="K392" s="4">
        <v>9.06E-2</v>
      </c>
    </row>
    <row r="393" spans="1:11" x14ac:dyDescent="0.15">
      <c r="A393" s="1">
        <v>562</v>
      </c>
      <c r="B393" s="1">
        <v>1521.8</v>
      </c>
      <c r="C393" s="1">
        <v>100121804800</v>
      </c>
      <c r="D393" s="1">
        <v>23.3</v>
      </c>
      <c r="E393" s="1">
        <v>35.700000000000003</v>
      </c>
      <c r="F393" s="4">
        <v>3.41</v>
      </c>
      <c r="G393" s="1">
        <v>61.7</v>
      </c>
      <c r="H393" s="4">
        <v>5.5300000000000002E-2</v>
      </c>
      <c r="I393" s="1">
        <v>210.3</v>
      </c>
      <c r="J393" s="4">
        <v>2.7799999999999998E-2</v>
      </c>
      <c r="K393" s="4">
        <v>9.06E-2</v>
      </c>
    </row>
    <row r="394" spans="1:11" x14ac:dyDescent="0.15">
      <c r="A394" s="1">
        <v>563</v>
      </c>
      <c r="B394" s="1">
        <v>1524.2</v>
      </c>
      <c r="C394" s="1">
        <v>100113227776</v>
      </c>
      <c r="D394" s="1">
        <v>23.3</v>
      </c>
      <c r="E394" s="1">
        <v>35.700000000000003</v>
      </c>
      <c r="F394" s="4">
        <v>3.41</v>
      </c>
      <c r="G394" s="1">
        <v>61.7</v>
      </c>
      <c r="H394" s="4">
        <v>5.5300000000000002E-2</v>
      </c>
      <c r="I394" s="1">
        <v>210.3</v>
      </c>
      <c r="J394" s="4">
        <v>2.7900000000000001E-2</v>
      </c>
      <c r="K394" s="4">
        <v>9.06E-2</v>
      </c>
    </row>
    <row r="395" spans="1:11" x14ac:dyDescent="0.15">
      <c r="A395" s="1">
        <v>564</v>
      </c>
      <c r="B395" s="1">
        <v>1548.4</v>
      </c>
      <c r="C395" s="1">
        <v>100105175040</v>
      </c>
      <c r="D395" s="1">
        <v>23.2</v>
      </c>
      <c r="E395" s="1">
        <v>35.799999999999997</v>
      </c>
      <c r="F395" s="4">
        <v>3.41</v>
      </c>
      <c r="G395" s="1">
        <v>61.7</v>
      </c>
      <c r="H395" s="4">
        <v>5.5300000000000002E-2</v>
      </c>
      <c r="I395" s="1">
        <v>210.3</v>
      </c>
      <c r="J395" s="4">
        <v>2.8299999999999999E-2</v>
      </c>
      <c r="K395" s="4">
        <v>9.06E-2</v>
      </c>
    </row>
    <row r="396" spans="1:11" x14ac:dyDescent="0.15">
      <c r="A396" s="1">
        <v>565</v>
      </c>
      <c r="B396" s="1">
        <v>1561.7</v>
      </c>
      <c r="C396" s="1">
        <v>100101406720</v>
      </c>
      <c r="D396" s="1">
        <v>23.3</v>
      </c>
      <c r="E396" s="1">
        <v>35.799999999999997</v>
      </c>
      <c r="F396" s="4">
        <v>3.41</v>
      </c>
      <c r="G396" s="1">
        <v>61.7</v>
      </c>
      <c r="H396" s="4">
        <v>5.5300000000000002E-2</v>
      </c>
      <c r="I396" s="1">
        <v>210.3</v>
      </c>
      <c r="J396" s="4">
        <v>2.8500000000000001E-2</v>
      </c>
      <c r="K396" s="4">
        <v>9.06E-2</v>
      </c>
    </row>
    <row r="397" spans="1:11" x14ac:dyDescent="0.15">
      <c r="A397" s="1">
        <v>566</v>
      </c>
      <c r="B397" s="1">
        <v>1579</v>
      </c>
      <c r="C397" s="1">
        <v>100087177216</v>
      </c>
      <c r="D397" s="1">
        <v>23.2</v>
      </c>
      <c r="E397" s="1">
        <v>35.799999999999997</v>
      </c>
      <c r="F397" s="4">
        <v>3.41</v>
      </c>
      <c r="G397" s="1">
        <v>61.7</v>
      </c>
      <c r="H397" s="4">
        <v>5.5300000000000002E-2</v>
      </c>
      <c r="I397" s="1">
        <v>210.3</v>
      </c>
      <c r="J397" s="4">
        <v>2.8799999999999999E-2</v>
      </c>
      <c r="K397" s="4">
        <v>9.06E-2</v>
      </c>
    </row>
    <row r="398" spans="1:11" x14ac:dyDescent="0.15">
      <c r="A398" s="1">
        <v>567</v>
      </c>
      <c r="B398" s="1">
        <v>1578.7</v>
      </c>
      <c r="C398" s="1">
        <v>100101578752</v>
      </c>
      <c r="D398" s="1">
        <v>23.3</v>
      </c>
      <c r="E398" s="1">
        <v>35.9</v>
      </c>
      <c r="F398" s="4">
        <v>3.41</v>
      </c>
      <c r="G398" s="1">
        <v>61.7</v>
      </c>
      <c r="H398" s="4">
        <v>5.5300000000000002E-2</v>
      </c>
      <c r="I398" s="1">
        <v>210.3</v>
      </c>
      <c r="J398" s="4">
        <v>2.8799999999999999E-2</v>
      </c>
      <c r="K398" s="4">
        <v>9.06E-2</v>
      </c>
    </row>
    <row r="399" spans="1:11" x14ac:dyDescent="0.15">
      <c r="A399" s="1">
        <v>568</v>
      </c>
      <c r="B399" s="1">
        <v>1579.3</v>
      </c>
      <c r="C399" s="1">
        <v>100100890624</v>
      </c>
      <c r="D399" s="1">
        <v>23.3</v>
      </c>
      <c r="E399" s="1">
        <v>35.9</v>
      </c>
      <c r="F399" s="4">
        <v>3.41</v>
      </c>
      <c r="G399" s="1">
        <v>61.7</v>
      </c>
      <c r="H399" s="4">
        <v>5.5300000000000002E-2</v>
      </c>
      <c r="I399" s="1">
        <v>210.3</v>
      </c>
      <c r="J399" s="4">
        <v>2.8799999999999999E-2</v>
      </c>
      <c r="K399" s="4">
        <v>9.06E-2</v>
      </c>
    </row>
    <row r="400" spans="1:11" x14ac:dyDescent="0.15">
      <c r="A400" s="1">
        <v>569</v>
      </c>
      <c r="B400" s="1">
        <v>1578.8</v>
      </c>
      <c r="C400" s="1">
        <v>100113399808</v>
      </c>
      <c r="D400" s="1">
        <v>23.3</v>
      </c>
      <c r="E400" s="1">
        <v>36</v>
      </c>
      <c r="F400" s="4">
        <v>3.41</v>
      </c>
      <c r="G400" s="1">
        <v>61.7</v>
      </c>
      <c r="H400" s="4">
        <v>5.5300000000000002E-2</v>
      </c>
      <c r="I400" s="1">
        <v>210.3</v>
      </c>
      <c r="J400" s="4">
        <v>2.8799999999999999E-2</v>
      </c>
      <c r="K400" s="4">
        <v>9.06E-2</v>
      </c>
    </row>
    <row r="401" spans="1:11" x14ac:dyDescent="0.15">
      <c r="A401" s="1">
        <v>570</v>
      </c>
      <c r="B401" s="1">
        <v>1579.2</v>
      </c>
      <c r="C401" s="1">
        <v>100130717696</v>
      </c>
      <c r="D401" s="1">
        <v>23.3</v>
      </c>
      <c r="E401" s="1">
        <v>36</v>
      </c>
      <c r="F401" s="4">
        <v>3.41</v>
      </c>
      <c r="G401" s="1">
        <v>61.7</v>
      </c>
      <c r="H401" s="4">
        <v>5.5300000000000002E-2</v>
      </c>
      <c r="I401" s="1">
        <v>210.3</v>
      </c>
      <c r="J401" s="4">
        <v>2.8799999999999999E-2</v>
      </c>
      <c r="K401" s="4">
        <v>9.06E-2</v>
      </c>
    </row>
    <row r="402" spans="1:11" x14ac:dyDescent="0.15">
      <c r="A402" s="1">
        <v>571</v>
      </c>
      <c r="B402" s="1">
        <v>1579.3</v>
      </c>
      <c r="C402" s="1">
        <v>100100718592</v>
      </c>
      <c r="D402" s="1">
        <v>23.3</v>
      </c>
      <c r="E402" s="1">
        <v>36</v>
      </c>
      <c r="F402" s="4">
        <v>3.41</v>
      </c>
      <c r="G402" s="1">
        <v>61.7</v>
      </c>
      <c r="H402" s="4">
        <v>5.5300000000000002E-2</v>
      </c>
      <c r="I402" s="1">
        <v>210.4</v>
      </c>
      <c r="J402" s="4">
        <v>2.8799999999999999E-2</v>
      </c>
      <c r="K402" s="4">
        <v>9.06E-2</v>
      </c>
    </row>
    <row r="403" spans="1:11" x14ac:dyDescent="0.15">
      <c r="A403" s="1">
        <v>572</v>
      </c>
      <c r="B403" s="1">
        <v>1579.5</v>
      </c>
      <c r="C403" s="1">
        <v>100124884992</v>
      </c>
      <c r="D403" s="1">
        <v>23.3</v>
      </c>
      <c r="E403" s="1">
        <v>36.1</v>
      </c>
      <c r="F403" s="4">
        <v>3.41</v>
      </c>
      <c r="G403" s="1">
        <v>61.7</v>
      </c>
      <c r="H403" s="4">
        <v>5.5300000000000002E-2</v>
      </c>
      <c r="I403" s="1">
        <v>210.4</v>
      </c>
      <c r="J403" s="4">
        <v>2.8799999999999999E-2</v>
      </c>
      <c r="K403" s="4">
        <v>9.06E-2</v>
      </c>
    </row>
    <row r="404" spans="1:11" x14ac:dyDescent="0.15">
      <c r="A404" s="1">
        <v>573</v>
      </c>
      <c r="B404" s="1">
        <v>1577.9</v>
      </c>
      <c r="C404" s="1">
        <v>100119920640</v>
      </c>
      <c r="D404" s="1">
        <v>23.3</v>
      </c>
      <c r="E404" s="1">
        <v>36.1</v>
      </c>
      <c r="F404" s="4">
        <v>3.41</v>
      </c>
      <c r="G404" s="1">
        <v>61.7</v>
      </c>
      <c r="H404" s="4">
        <v>5.5300000000000002E-2</v>
      </c>
      <c r="I404" s="1">
        <v>210.4</v>
      </c>
      <c r="J404" s="4">
        <v>2.8799999999999999E-2</v>
      </c>
      <c r="K404" s="4">
        <v>9.06E-2</v>
      </c>
    </row>
    <row r="405" spans="1:11" x14ac:dyDescent="0.15">
      <c r="A405" s="1">
        <v>574</v>
      </c>
      <c r="B405" s="1">
        <v>1578.3</v>
      </c>
      <c r="C405" s="1">
        <v>100204634112</v>
      </c>
      <c r="D405" s="1">
        <v>23.3</v>
      </c>
      <c r="E405" s="1">
        <v>36.200000000000003</v>
      </c>
      <c r="F405" s="4">
        <v>3.41</v>
      </c>
      <c r="G405" s="1">
        <v>61.7</v>
      </c>
      <c r="H405" s="4">
        <v>5.5300000000000002E-2</v>
      </c>
      <c r="I405" s="1">
        <v>210.4</v>
      </c>
      <c r="J405" s="4">
        <v>2.8799999999999999E-2</v>
      </c>
      <c r="K405" s="4">
        <v>9.06E-2</v>
      </c>
    </row>
    <row r="406" spans="1:11" x14ac:dyDescent="0.15">
      <c r="A406" s="1">
        <v>575</v>
      </c>
      <c r="B406" s="1">
        <v>1577.5</v>
      </c>
      <c r="C406" s="1">
        <v>100138434560</v>
      </c>
      <c r="D406" s="1">
        <v>23.4</v>
      </c>
      <c r="E406" s="1">
        <v>36.200000000000003</v>
      </c>
      <c r="F406" s="4">
        <v>3.41</v>
      </c>
      <c r="G406" s="1">
        <v>61.7</v>
      </c>
      <c r="H406" s="4">
        <v>5.5300000000000002E-2</v>
      </c>
      <c r="I406" s="1">
        <v>210.4</v>
      </c>
      <c r="J406" s="4">
        <v>2.8799999999999999E-2</v>
      </c>
      <c r="K406" s="4">
        <v>9.06E-2</v>
      </c>
    </row>
    <row r="407" spans="1:11" x14ac:dyDescent="0.15">
      <c r="A407" s="1">
        <v>576</v>
      </c>
      <c r="B407" s="1">
        <v>1576.9</v>
      </c>
      <c r="C407" s="1">
        <v>100117856256</v>
      </c>
      <c r="D407" s="1">
        <v>23.4</v>
      </c>
      <c r="E407" s="1">
        <v>36.299999999999997</v>
      </c>
      <c r="F407" s="4">
        <v>3.41</v>
      </c>
      <c r="G407" s="1">
        <v>61.7</v>
      </c>
      <c r="H407" s="4">
        <v>5.5300000000000002E-2</v>
      </c>
      <c r="I407" s="1">
        <v>210.4</v>
      </c>
      <c r="J407" s="4">
        <v>2.8799999999999999E-2</v>
      </c>
      <c r="K407" s="4">
        <v>9.06E-2</v>
      </c>
    </row>
    <row r="408" spans="1:11" x14ac:dyDescent="0.15">
      <c r="A408" s="1">
        <v>577</v>
      </c>
      <c r="B408" s="1">
        <v>1574.9</v>
      </c>
      <c r="C408" s="1">
        <v>100159864832</v>
      </c>
      <c r="D408" s="1">
        <v>23.4</v>
      </c>
      <c r="E408" s="1">
        <v>36.299999999999997</v>
      </c>
      <c r="F408" s="4">
        <v>3.41</v>
      </c>
      <c r="G408" s="1">
        <v>61.7</v>
      </c>
      <c r="H408" s="4">
        <v>5.5300000000000002E-2</v>
      </c>
      <c r="I408" s="1">
        <v>210.4</v>
      </c>
      <c r="J408" s="4">
        <v>2.87E-2</v>
      </c>
      <c r="K408" s="4">
        <v>9.06E-2</v>
      </c>
    </row>
    <row r="409" spans="1:11" x14ac:dyDescent="0.15">
      <c r="A409" s="1">
        <v>578</v>
      </c>
      <c r="B409" s="1">
        <v>1576</v>
      </c>
      <c r="C409" s="1">
        <v>100168441856</v>
      </c>
      <c r="D409" s="1">
        <v>23.4</v>
      </c>
      <c r="E409" s="1">
        <v>36.299999999999997</v>
      </c>
      <c r="F409" s="4">
        <v>3.41</v>
      </c>
      <c r="G409" s="1">
        <v>61.7</v>
      </c>
      <c r="H409" s="4">
        <v>5.5300000000000002E-2</v>
      </c>
      <c r="I409" s="1">
        <v>210.4</v>
      </c>
      <c r="J409" s="4">
        <v>2.8799999999999999E-2</v>
      </c>
      <c r="K409" s="4">
        <v>9.06E-2</v>
      </c>
    </row>
    <row r="410" spans="1:11" x14ac:dyDescent="0.15">
      <c r="A410" s="1">
        <v>579</v>
      </c>
      <c r="B410" s="1">
        <v>1575.3</v>
      </c>
      <c r="C410" s="1">
        <v>100128317440</v>
      </c>
      <c r="D410" s="1">
        <v>23.4</v>
      </c>
      <c r="E410" s="1">
        <v>36.4</v>
      </c>
      <c r="F410" s="4">
        <v>3.41</v>
      </c>
      <c r="G410" s="1">
        <v>61.7</v>
      </c>
      <c r="H410" s="4">
        <v>5.5300000000000002E-2</v>
      </c>
      <c r="I410" s="1">
        <v>210.4</v>
      </c>
      <c r="J410" s="4">
        <v>2.87E-2</v>
      </c>
      <c r="K410" s="4">
        <v>9.06E-2</v>
      </c>
    </row>
    <row r="411" spans="1:11" x14ac:dyDescent="0.15">
      <c r="A411" s="1">
        <v>580</v>
      </c>
      <c r="B411" s="1">
        <v>1573.5</v>
      </c>
      <c r="C411" s="1">
        <v>100135518208</v>
      </c>
      <c r="D411" s="1">
        <v>23.4</v>
      </c>
      <c r="E411" s="1">
        <v>36.4</v>
      </c>
      <c r="F411" s="4">
        <v>3.41</v>
      </c>
      <c r="G411" s="1">
        <v>61.7</v>
      </c>
      <c r="H411" s="4">
        <v>5.5300000000000002E-2</v>
      </c>
      <c r="I411" s="1">
        <v>210.4</v>
      </c>
      <c r="J411" s="4">
        <v>2.87E-2</v>
      </c>
      <c r="K411" s="4">
        <v>9.06E-2</v>
      </c>
    </row>
    <row r="412" spans="1:11" x14ac:dyDescent="0.15">
      <c r="A412" s="1">
        <v>581</v>
      </c>
      <c r="B412" s="1">
        <v>1572.3</v>
      </c>
      <c r="C412" s="1">
        <v>100141858816</v>
      </c>
      <c r="D412" s="1">
        <v>23.4</v>
      </c>
      <c r="E412" s="1">
        <v>36.5</v>
      </c>
      <c r="F412" s="4">
        <v>3.41</v>
      </c>
      <c r="G412" s="1">
        <v>61.7</v>
      </c>
      <c r="H412" s="4">
        <v>5.5300000000000002E-2</v>
      </c>
      <c r="I412" s="1">
        <v>210.4</v>
      </c>
      <c r="J412" s="4">
        <v>2.87E-2</v>
      </c>
      <c r="K412" s="4">
        <v>9.06E-2</v>
      </c>
    </row>
    <row r="413" spans="1:11" x14ac:dyDescent="0.15">
      <c r="A413" s="1">
        <v>582</v>
      </c>
      <c r="B413" s="1">
        <v>1570</v>
      </c>
      <c r="C413" s="1">
        <v>100151975936</v>
      </c>
      <c r="D413" s="1">
        <v>23.4</v>
      </c>
      <c r="E413" s="1">
        <v>36.5</v>
      </c>
      <c r="F413" s="4">
        <v>3.41</v>
      </c>
      <c r="G413" s="1">
        <v>61.7</v>
      </c>
      <c r="H413" s="4">
        <v>5.5300000000000002E-2</v>
      </c>
      <c r="I413" s="1">
        <v>210.4</v>
      </c>
      <c r="J413" s="4">
        <v>2.87E-2</v>
      </c>
      <c r="K413" s="4">
        <v>9.06E-2</v>
      </c>
    </row>
    <row r="414" spans="1:11" x14ac:dyDescent="0.15">
      <c r="A414" s="1">
        <v>583</v>
      </c>
      <c r="B414" s="1">
        <v>1564.8</v>
      </c>
      <c r="C414" s="1">
        <v>100147691520</v>
      </c>
      <c r="D414" s="1">
        <v>23.4</v>
      </c>
      <c r="E414" s="1">
        <v>36.5</v>
      </c>
      <c r="F414" s="4">
        <v>3.41</v>
      </c>
      <c r="G414" s="1">
        <v>61.7</v>
      </c>
      <c r="H414" s="4">
        <v>5.5300000000000002E-2</v>
      </c>
      <c r="I414" s="1">
        <v>210.4</v>
      </c>
      <c r="J414" s="4">
        <v>2.86E-2</v>
      </c>
      <c r="K414" s="4">
        <v>9.06E-2</v>
      </c>
    </row>
    <row r="415" spans="1:11" x14ac:dyDescent="0.15">
      <c r="A415" s="1">
        <v>584</v>
      </c>
      <c r="B415" s="1">
        <v>1561.2</v>
      </c>
      <c r="C415" s="1">
        <v>100132601856</v>
      </c>
      <c r="D415" s="1">
        <v>23.4</v>
      </c>
      <c r="E415" s="1">
        <v>36.6</v>
      </c>
      <c r="F415" s="4">
        <v>3.41</v>
      </c>
      <c r="G415" s="1">
        <v>61.7</v>
      </c>
      <c r="H415" s="4">
        <v>5.5300000000000002E-2</v>
      </c>
      <c r="I415" s="1">
        <v>210.5</v>
      </c>
      <c r="J415" s="4">
        <v>2.8500000000000001E-2</v>
      </c>
      <c r="K415" s="4">
        <v>9.06E-2</v>
      </c>
    </row>
    <row r="416" spans="1:11" x14ac:dyDescent="0.15">
      <c r="A416" s="1">
        <v>585</v>
      </c>
      <c r="B416" s="1">
        <v>1539.6</v>
      </c>
      <c r="C416" s="1">
        <v>100148551680</v>
      </c>
      <c r="D416" s="1">
        <v>23.4</v>
      </c>
      <c r="E416" s="1">
        <v>36.6</v>
      </c>
      <c r="F416" s="4">
        <v>3.41</v>
      </c>
      <c r="G416" s="1">
        <v>61.7</v>
      </c>
      <c r="H416" s="4">
        <v>5.5300000000000002E-2</v>
      </c>
      <c r="I416" s="1">
        <v>210.5</v>
      </c>
      <c r="J416" s="4">
        <v>2.81E-2</v>
      </c>
      <c r="K416" s="4">
        <v>9.06E-2</v>
      </c>
    </row>
    <row r="417" spans="1:11" x14ac:dyDescent="0.15">
      <c r="A417" s="1">
        <v>586</v>
      </c>
      <c r="B417" s="1">
        <v>1532.3</v>
      </c>
      <c r="C417" s="1">
        <v>100129349632</v>
      </c>
      <c r="D417" s="1">
        <v>23.4</v>
      </c>
      <c r="E417" s="1">
        <v>36.700000000000003</v>
      </c>
      <c r="F417" s="4">
        <v>3.41</v>
      </c>
      <c r="G417" s="1">
        <v>61.7</v>
      </c>
      <c r="H417" s="4">
        <v>5.5300000000000002E-2</v>
      </c>
      <c r="I417" s="1">
        <v>210.5</v>
      </c>
      <c r="J417" s="4">
        <v>2.8000000000000001E-2</v>
      </c>
      <c r="K417" s="4">
        <v>9.06E-2</v>
      </c>
    </row>
    <row r="418" spans="1:11" x14ac:dyDescent="0.15">
      <c r="A418" s="1">
        <v>587</v>
      </c>
      <c r="B418" s="1">
        <v>1525.7</v>
      </c>
      <c r="C418" s="1">
        <v>100125917184</v>
      </c>
      <c r="D418" s="1">
        <v>23.4</v>
      </c>
      <c r="E418" s="1">
        <v>36.700000000000003</v>
      </c>
      <c r="F418" s="4">
        <v>3.41</v>
      </c>
      <c r="G418" s="1">
        <v>61.7</v>
      </c>
      <c r="H418" s="4">
        <v>5.5300000000000002E-2</v>
      </c>
      <c r="I418" s="1">
        <v>210.5</v>
      </c>
      <c r="J418" s="4">
        <v>2.7900000000000001E-2</v>
      </c>
      <c r="K418" s="4">
        <v>9.06E-2</v>
      </c>
    </row>
    <row r="419" spans="1:11" x14ac:dyDescent="0.15">
      <c r="A419" s="1">
        <v>588</v>
      </c>
      <c r="B419" s="1">
        <v>1522.1</v>
      </c>
      <c r="C419" s="1">
        <v>100189880320</v>
      </c>
      <c r="D419" s="1">
        <v>23.4</v>
      </c>
      <c r="E419" s="1">
        <v>36.700000000000003</v>
      </c>
      <c r="F419" s="4">
        <v>3.41</v>
      </c>
      <c r="G419" s="1">
        <v>61.7</v>
      </c>
      <c r="H419" s="4">
        <v>5.5300000000000002E-2</v>
      </c>
      <c r="I419" s="1">
        <v>210.5</v>
      </c>
      <c r="J419" s="4">
        <v>2.7799999999999998E-2</v>
      </c>
      <c r="K419" s="4">
        <v>9.06E-2</v>
      </c>
    </row>
    <row r="420" spans="1:11" x14ac:dyDescent="0.15">
      <c r="A420" s="1">
        <v>589</v>
      </c>
      <c r="B420" s="1">
        <v>1522.4</v>
      </c>
      <c r="C420" s="1">
        <v>100155064320</v>
      </c>
      <c r="D420" s="1">
        <v>23.4</v>
      </c>
      <c r="E420" s="1">
        <v>36.799999999999997</v>
      </c>
      <c r="F420" s="4">
        <v>3.41</v>
      </c>
      <c r="G420" s="1">
        <v>61.7</v>
      </c>
      <c r="H420" s="4">
        <v>5.5300000000000002E-2</v>
      </c>
      <c r="I420" s="1">
        <v>210.5</v>
      </c>
      <c r="J420" s="4">
        <v>2.7799999999999998E-2</v>
      </c>
      <c r="K420" s="4">
        <v>9.06E-2</v>
      </c>
    </row>
    <row r="421" spans="1:11" x14ac:dyDescent="0.15">
      <c r="A421" s="1">
        <v>590</v>
      </c>
      <c r="B421" s="1">
        <v>1520.1</v>
      </c>
      <c r="C421" s="1">
        <v>100131913728</v>
      </c>
      <c r="D421" s="1">
        <v>23.4</v>
      </c>
      <c r="E421" s="1">
        <v>36.799999999999997</v>
      </c>
      <c r="F421" s="4">
        <v>3.41</v>
      </c>
      <c r="G421" s="1">
        <v>61.7</v>
      </c>
      <c r="H421" s="4">
        <v>5.5300000000000002E-2</v>
      </c>
      <c r="I421" s="1">
        <v>210.5</v>
      </c>
      <c r="J421" s="4">
        <v>2.7799999999999998E-2</v>
      </c>
      <c r="K421" s="4">
        <v>9.06E-2</v>
      </c>
    </row>
    <row r="422" spans="1:11" x14ac:dyDescent="0.15">
      <c r="A422" s="1">
        <v>591</v>
      </c>
      <c r="B422" s="1">
        <v>1516.6</v>
      </c>
      <c r="C422" s="1">
        <v>100160036864</v>
      </c>
      <c r="D422" s="1">
        <v>23.4</v>
      </c>
      <c r="E422" s="1">
        <v>36.9</v>
      </c>
      <c r="F422" s="4">
        <v>3.41</v>
      </c>
      <c r="G422" s="1">
        <v>61.7</v>
      </c>
      <c r="H422" s="4">
        <v>5.5300000000000002E-2</v>
      </c>
      <c r="I422" s="1">
        <v>210.5</v>
      </c>
      <c r="J422" s="4">
        <v>2.7699999999999999E-2</v>
      </c>
      <c r="K422" s="4">
        <v>9.06E-2</v>
      </c>
    </row>
    <row r="423" spans="1:11" x14ac:dyDescent="0.15">
      <c r="A423" s="1">
        <v>592</v>
      </c>
      <c r="B423" s="1">
        <v>1516</v>
      </c>
      <c r="C423" s="1">
        <v>100142374912</v>
      </c>
      <c r="D423" s="1">
        <v>23.4</v>
      </c>
      <c r="E423" s="1">
        <v>36.9</v>
      </c>
      <c r="F423" s="4">
        <v>3.41</v>
      </c>
      <c r="G423" s="1">
        <v>61.7</v>
      </c>
      <c r="H423" s="4">
        <v>5.5300000000000002E-2</v>
      </c>
      <c r="I423" s="1">
        <v>210.5</v>
      </c>
      <c r="J423" s="4">
        <v>2.7699999999999999E-2</v>
      </c>
      <c r="K423" s="4">
        <v>9.06E-2</v>
      </c>
    </row>
    <row r="424" spans="1:11" x14ac:dyDescent="0.15">
      <c r="A424" s="1">
        <v>593</v>
      </c>
      <c r="B424" s="1">
        <v>1516.9</v>
      </c>
      <c r="C424" s="1">
        <v>100135862272</v>
      </c>
      <c r="D424" s="1">
        <v>23.4</v>
      </c>
      <c r="E424" s="1">
        <v>36.9</v>
      </c>
      <c r="F424" s="4">
        <v>3.41</v>
      </c>
      <c r="G424" s="1">
        <v>61.7</v>
      </c>
      <c r="H424" s="4">
        <v>5.5300000000000002E-2</v>
      </c>
      <c r="I424" s="1">
        <v>210.6</v>
      </c>
      <c r="J424" s="4">
        <v>2.7699999999999999E-2</v>
      </c>
      <c r="K424" s="4">
        <v>9.06E-2</v>
      </c>
    </row>
    <row r="425" spans="1:11" x14ac:dyDescent="0.15">
      <c r="A425" s="1">
        <v>594</v>
      </c>
      <c r="B425" s="1">
        <v>1515.2</v>
      </c>
      <c r="C425" s="1">
        <v>100146831360</v>
      </c>
      <c r="D425" s="1">
        <v>23.4</v>
      </c>
      <c r="E425" s="1">
        <v>37</v>
      </c>
      <c r="F425" s="4">
        <v>3.41</v>
      </c>
      <c r="G425" s="1">
        <v>61.7</v>
      </c>
      <c r="H425" s="4">
        <v>5.5300000000000002E-2</v>
      </c>
      <c r="I425" s="1">
        <v>210.6</v>
      </c>
      <c r="J425" s="4">
        <v>2.7699999999999999E-2</v>
      </c>
      <c r="K425" s="4">
        <v>9.06E-2</v>
      </c>
    </row>
    <row r="426" spans="1:11" x14ac:dyDescent="0.15">
      <c r="A426" s="1">
        <v>595</v>
      </c>
      <c r="B426" s="1">
        <v>1513.4</v>
      </c>
      <c r="C426" s="1">
        <v>100141522944</v>
      </c>
      <c r="D426" s="1">
        <v>23.4</v>
      </c>
      <c r="E426" s="1">
        <v>37</v>
      </c>
      <c r="F426" s="4">
        <v>3.41</v>
      </c>
      <c r="G426" s="1">
        <v>61.7</v>
      </c>
      <c r="H426" s="4">
        <v>5.5300000000000002E-2</v>
      </c>
      <c r="I426" s="1">
        <v>210.6</v>
      </c>
      <c r="J426" s="4">
        <v>2.7699999999999999E-2</v>
      </c>
      <c r="K426" s="4">
        <v>9.06E-2</v>
      </c>
    </row>
    <row r="427" spans="1:11" x14ac:dyDescent="0.15">
      <c r="A427" s="1">
        <v>596</v>
      </c>
      <c r="B427" s="1">
        <v>1515.1</v>
      </c>
      <c r="C427" s="1">
        <v>100144947200</v>
      </c>
      <c r="D427" s="1">
        <v>23.4</v>
      </c>
      <c r="E427" s="1">
        <v>37.1</v>
      </c>
      <c r="F427" s="4">
        <v>3.41</v>
      </c>
      <c r="G427" s="1">
        <v>61.7</v>
      </c>
      <c r="H427" s="4">
        <v>5.5399999999999998E-2</v>
      </c>
      <c r="I427" s="1">
        <v>210.6</v>
      </c>
      <c r="J427" s="4">
        <v>2.7699999999999999E-2</v>
      </c>
      <c r="K427" s="4">
        <v>9.06E-2</v>
      </c>
    </row>
    <row r="428" spans="1:11" x14ac:dyDescent="0.15">
      <c r="A428" s="1">
        <v>597</v>
      </c>
      <c r="B428" s="1">
        <v>1514.9</v>
      </c>
      <c r="C428" s="1">
        <v>100145979392</v>
      </c>
      <c r="D428" s="1">
        <v>23.3</v>
      </c>
      <c r="E428" s="1">
        <v>37.1</v>
      </c>
      <c r="F428" s="4">
        <v>3.41</v>
      </c>
      <c r="G428" s="1">
        <v>61.7</v>
      </c>
      <c r="H428" s="4">
        <v>5.5399999999999998E-2</v>
      </c>
      <c r="I428" s="1">
        <v>210.6</v>
      </c>
      <c r="J428" s="4">
        <v>2.7699999999999999E-2</v>
      </c>
      <c r="K428" s="4">
        <v>9.06E-2</v>
      </c>
    </row>
    <row r="429" spans="1:11" x14ac:dyDescent="0.15">
      <c r="A429" s="1">
        <v>598</v>
      </c>
      <c r="B429" s="1">
        <v>1515.7</v>
      </c>
      <c r="C429" s="1">
        <v>100707295232</v>
      </c>
      <c r="D429" s="1">
        <v>23.4</v>
      </c>
      <c r="E429" s="1">
        <v>37.1</v>
      </c>
      <c r="F429" s="4">
        <v>3.41</v>
      </c>
      <c r="G429" s="1">
        <v>61.7</v>
      </c>
      <c r="H429" s="4">
        <v>5.5399999999999998E-2</v>
      </c>
      <c r="I429" s="1">
        <v>210.6</v>
      </c>
      <c r="J429" s="4">
        <v>2.7699999999999999E-2</v>
      </c>
      <c r="K429" s="4">
        <v>9.0700000000000003E-2</v>
      </c>
    </row>
    <row r="430" spans="1:11" x14ac:dyDescent="0.15">
      <c r="A430" s="1">
        <v>599</v>
      </c>
      <c r="B430" s="1">
        <v>1516.4</v>
      </c>
      <c r="C430" s="1">
        <v>100102086656</v>
      </c>
      <c r="D430" s="1">
        <v>23.2</v>
      </c>
      <c r="E430" s="1">
        <v>37.200000000000003</v>
      </c>
      <c r="F430" s="4">
        <v>3.41</v>
      </c>
      <c r="G430" s="1">
        <v>61.7</v>
      </c>
      <c r="H430" s="4">
        <v>5.5399999999999998E-2</v>
      </c>
      <c r="I430" s="1">
        <v>210.6</v>
      </c>
      <c r="J430" s="4">
        <v>2.7699999999999999E-2</v>
      </c>
      <c r="K430" s="4">
        <v>9.06E-2</v>
      </c>
    </row>
    <row r="431" spans="1:11" x14ac:dyDescent="0.15">
      <c r="A431" s="1">
        <v>600</v>
      </c>
      <c r="B431" s="1">
        <v>1518.5</v>
      </c>
      <c r="C431" s="1">
        <v>100159864832</v>
      </c>
      <c r="D431" s="1">
        <v>23.2</v>
      </c>
      <c r="E431" s="1">
        <v>37.200000000000003</v>
      </c>
      <c r="F431" s="4">
        <v>3.41</v>
      </c>
      <c r="G431" s="1">
        <v>61.7</v>
      </c>
      <c r="H431" s="4">
        <v>5.5399999999999998E-2</v>
      </c>
      <c r="I431" s="1">
        <v>210.6</v>
      </c>
      <c r="J431" s="4">
        <v>2.7799999999999998E-2</v>
      </c>
      <c r="K431" s="4">
        <v>9.06E-2</v>
      </c>
    </row>
    <row r="432" spans="1:11" x14ac:dyDescent="0.15">
      <c r="A432" s="1">
        <v>601</v>
      </c>
      <c r="B432" s="1">
        <v>1521.4</v>
      </c>
      <c r="C432" s="1">
        <v>100130545664</v>
      </c>
      <c r="D432" s="1">
        <v>23.1</v>
      </c>
      <c r="E432" s="1">
        <v>37.299999999999997</v>
      </c>
      <c r="F432" s="4">
        <v>3.41</v>
      </c>
      <c r="G432" s="1">
        <v>61.7</v>
      </c>
      <c r="H432" s="4">
        <v>5.5399999999999998E-2</v>
      </c>
      <c r="I432" s="1">
        <v>210.6</v>
      </c>
      <c r="J432" s="4">
        <v>2.7799999999999998E-2</v>
      </c>
      <c r="K432" s="4">
        <v>9.06E-2</v>
      </c>
    </row>
    <row r="433" spans="1:11" x14ac:dyDescent="0.15">
      <c r="A433" s="1">
        <v>602</v>
      </c>
      <c r="B433" s="1">
        <v>1521.7</v>
      </c>
      <c r="C433" s="1">
        <v>100117176320</v>
      </c>
      <c r="D433" s="1">
        <v>23.2</v>
      </c>
      <c r="E433" s="1">
        <v>37.299999999999997</v>
      </c>
      <c r="F433" s="4">
        <v>3.41</v>
      </c>
      <c r="G433" s="1">
        <v>61.7</v>
      </c>
      <c r="H433" s="4">
        <v>5.5399999999999998E-2</v>
      </c>
      <c r="I433" s="1">
        <v>210.6</v>
      </c>
      <c r="J433" s="4">
        <v>2.7799999999999998E-2</v>
      </c>
      <c r="K433" s="4">
        <v>9.06E-2</v>
      </c>
    </row>
    <row r="434" spans="1:11" x14ac:dyDescent="0.15">
      <c r="A434" s="1">
        <v>603</v>
      </c>
      <c r="B434" s="1">
        <v>1523</v>
      </c>
      <c r="C434" s="1">
        <v>100106035200</v>
      </c>
      <c r="D434" s="1">
        <v>23.2</v>
      </c>
      <c r="E434" s="1">
        <v>37.299999999999997</v>
      </c>
      <c r="F434" s="4">
        <v>3.42</v>
      </c>
      <c r="G434" s="1">
        <v>61.7</v>
      </c>
      <c r="H434" s="4">
        <v>5.5399999999999998E-2</v>
      </c>
      <c r="I434" s="1">
        <v>210.6</v>
      </c>
      <c r="J434" s="4">
        <v>2.7799999999999998E-2</v>
      </c>
      <c r="K434" s="4">
        <v>9.06E-2</v>
      </c>
    </row>
    <row r="435" spans="1:11" x14ac:dyDescent="0.15">
      <c r="A435" s="1">
        <v>604</v>
      </c>
      <c r="B435" s="1">
        <v>1522</v>
      </c>
      <c r="C435" s="1">
        <v>100078092288</v>
      </c>
      <c r="D435" s="1">
        <v>23.1</v>
      </c>
      <c r="E435" s="1">
        <v>37.4</v>
      </c>
      <c r="F435" s="4">
        <v>3.42</v>
      </c>
      <c r="G435" s="1">
        <v>61.7</v>
      </c>
      <c r="H435" s="4">
        <v>5.5399999999999998E-2</v>
      </c>
      <c r="I435" s="1">
        <v>210.6</v>
      </c>
      <c r="J435" s="4">
        <v>2.7799999999999998E-2</v>
      </c>
      <c r="K435" s="4">
        <v>9.06E-2</v>
      </c>
    </row>
    <row r="436" spans="1:11" x14ac:dyDescent="0.15">
      <c r="A436" s="1">
        <v>605</v>
      </c>
      <c r="B436" s="1">
        <v>1522.3</v>
      </c>
      <c r="C436" s="1">
        <v>100111343616</v>
      </c>
      <c r="D436" s="1">
        <v>23.1</v>
      </c>
      <c r="E436" s="1">
        <v>37.4</v>
      </c>
      <c r="F436" s="4">
        <v>3.42</v>
      </c>
      <c r="G436" s="1">
        <v>61.7</v>
      </c>
      <c r="H436" s="4">
        <v>5.5399999999999998E-2</v>
      </c>
      <c r="I436" s="1">
        <v>210.7</v>
      </c>
      <c r="J436" s="4">
        <v>2.7799999999999998E-2</v>
      </c>
      <c r="K436" s="4">
        <v>9.06E-2</v>
      </c>
    </row>
    <row r="437" spans="1:11" x14ac:dyDescent="0.15">
      <c r="A437" s="1">
        <v>606</v>
      </c>
      <c r="B437" s="1">
        <v>1523.5</v>
      </c>
      <c r="C437" s="1">
        <v>100054622208</v>
      </c>
      <c r="D437" s="1">
        <v>23</v>
      </c>
      <c r="E437" s="1">
        <v>37.5</v>
      </c>
      <c r="F437" s="4">
        <v>3.42</v>
      </c>
      <c r="G437" s="1">
        <v>61.7</v>
      </c>
      <c r="H437" s="4">
        <v>5.5399999999999998E-2</v>
      </c>
      <c r="I437" s="1">
        <v>210.7</v>
      </c>
      <c r="J437" s="4">
        <v>2.7799999999999998E-2</v>
      </c>
      <c r="K437" s="4">
        <v>9.06E-2</v>
      </c>
    </row>
    <row r="438" spans="1:11" x14ac:dyDescent="0.15">
      <c r="A438" s="1">
        <v>607</v>
      </c>
      <c r="B438" s="1">
        <v>1521.1</v>
      </c>
      <c r="C438" s="1">
        <v>100059078656</v>
      </c>
      <c r="D438" s="1">
        <v>23</v>
      </c>
      <c r="E438" s="1">
        <v>37.5</v>
      </c>
      <c r="F438" s="4">
        <v>3.42</v>
      </c>
      <c r="G438" s="1">
        <v>61.7</v>
      </c>
      <c r="H438" s="4">
        <v>5.5399999999999998E-2</v>
      </c>
      <c r="I438" s="1">
        <v>210.7</v>
      </c>
      <c r="J438" s="4">
        <v>2.7799999999999998E-2</v>
      </c>
      <c r="K438" s="4">
        <v>9.06E-2</v>
      </c>
    </row>
    <row r="439" spans="1:11" x14ac:dyDescent="0.15">
      <c r="A439" s="1">
        <v>608</v>
      </c>
      <c r="B439" s="1">
        <v>1523</v>
      </c>
      <c r="C439" s="1">
        <v>100071415808</v>
      </c>
      <c r="D439" s="1">
        <v>23</v>
      </c>
      <c r="E439" s="1">
        <v>37.5</v>
      </c>
      <c r="F439" s="4">
        <v>3.42</v>
      </c>
      <c r="G439" s="1">
        <v>61.7</v>
      </c>
      <c r="H439" s="4">
        <v>5.5399999999999998E-2</v>
      </c>
      <c r="I439" s="1">
        <v>210.7</v>
      </c>
      <c r="J439" s="4">
        <v>2.7799999999999998E-2</v>
      </c>
      <c r="K439" s="4">
        <v>9.06E-2</v>
      </c>
    </row>
    <row r="440" spans="1:11" x14ac:dyDescent="0.15">
      <c r="A440" s="1">
        <v>609</v>
      </c>
      <c r="B440" s="1">
        <v>1522.3</v>
      </c>
      <c r="C440" s="1">
        <v>100092665856</v>
      </c>
      <c r="D440" s="1">
        <v>23</v>
      </c>
      <c r="E440" s="1">
        <v>37.6</v>
      </c>
      <c r="F440" s="4">
        <v>3.42</v>
      </c>
      <c r="G440" s="1">
        <v>61.7</v>
      </c>
      <c r="H440" s="4">
        <v>5.5399999999999998E-2</v>
      </c>
      <c r="I440" s="1">
        <v>210.7</v>
      </c>
      <c r="J440" s="4">
        <v>2.7799999999999998E-2</v>
      </c>
      <c r="K440" s="4">
        <v>9.06E-2</v>
      </c>
    </row>
    <row r="441" spans="1:11" x14ac:dyDescent="0.15">
      <c r="A441" s="1">
        <v>610</v>
      </c>
      <c r="B441" s="1">
        <v>1521</v>
      </c>
      <c r="C441" s="1">
        <v>100114087936</v>
      </c>
      <c r="D441" s="1">
        <v>23</v>
      </c>
      <c r="E441" s="1">
        <v>37.6</v>
      </c>
      <c r="F441" s="4">
        <v>3.42</v>
      </c>
      <c r="G441" s="1">
        <v>61.7</v>
      </c>
      <c r="H441" s="4">
        <v>5.5399999999999998E-2</v>
      </c>
      <c r="I441" s="1">
        <v>210.7</v>
      </c>
      <c r="J441" s="4">
        <v>2.7799999999999998E-2</v>
      </c>
      <c r="K441" s="4">
        <v>9.06E-2</v>
      </c>
    </row>
    <row r="442" spans="1:11" x14ac:dyDescent="0.15">
      <c r="A442" s="1">
        <v>611</v>
      </c>
      <c r="B442" s="1">
        <v>1523.1</v>
      </c>
      <c r="C442" s="1">
        <v>100283416576</v>
      </c>
      <c r="D442" s="1">
        <v>23.2</v>
      </c>
      <c r="E442" s="1">
        <v>37.6</v>
      </c>
      <c r="F442" s="4">
        <v>3.42</v>
      </c>
      <c r="G442" s="1">
        <v>61.7</v>
      </c>
      <c r="H442" s="4">
        <v>5.5399999999999998E-2</v>
      </c>
      <c r="I442" s="1">
        <v>210.7</v>
      </c>
      <c r="J442" s="4">
        <v>2.7799999999999998E-2</v>
      </c>
      <c r="K442" s="4">
        <v>9.0700000000000003E-2</v>
      </c>
    </row>
    <row r="443" spans="1:11" x14ac:dyDescent="0.15">
      <c r="A443" s="1">
        <v>612</v>
      </c>
      <c r="B443" s="1">
        <v>1524.1</v>
      </c>
      <c r="C443" s="1">
        <v>100134313984</v>
      </c>
      <c r="D443" s="1">
        <v>23.2</v>
      </c>
      <c r="E443" s="1">
        <v>37.700000000000003</v>
      </c>
      <c r="F443" s="4">
        <v>3.42</v>
      </c>
      <c r="G443" s="1">
        <v>61.7</v>
      </c>
      <c r="H443" s="4">
        <v>5.5399999999999998E-2</v>
      </c>
      <c r="I443" s="1">
        <v>210.7</v>
      </c>
      <c r="J443" s="4">
        <v>2.7900000000000001E-2</v>
      </c>
      <c r="K443" s="4">
        <v>9.06E-2</v>
      </c>
    </row>
    <row r="444" spans="1:11" x14ac:dyDescent="0.15">
      <c r="A444" s="1">
        <v>613</v>
      </c>
      <c r="B444" s="1">
        <v>1522.4</v>
      </c>
      <c r="C444" s="1">
        <v>100112031744</v>
      </c>
      <c r="D444" s="1">
        <v>23.3</v>
      </c>
      <c r="E444" s="1">
        <v>37.700000000000003</v>
      </c>
      <c r="F444" s="4">
        <v>3.42</v>
      </c>
      <c r="G444" s="1">
        <v>61.7</v>
      </c>
      <c r="H444" s="4">
        <v>5.5399999999999998E-2</v>
      </c>
      <c r="I444" s="1">
        <v>210.7</v>
      </c>
      <c r="J444" s="4">
        <v>2.7799999999999998E-2</v>
      </c>
      <c r="K444" s="4">
        <v>9.06E-2</v>
      </c>
    </row>
    <row r="445" spans="1:11" x14ac:dyDescent="0.15">
      <c r="A445" s="1">
        <v>614</v>
      </c>
      <c r="B445" s="1">
        <v>1523</v>
      </c>
      <c r="C445" s="1">
        <v>100113743872</v>
      </c>
      <c r="D445" s="1">
        <v>23.4</v>
      </c>
      <c r="E445" s="1">
        <v>37.799999999999997</v>
      </c>
      <c r="F445" s="4">
        <v>3.42</v>
      </c>
      <c r="G445" s="1">
        <v>61.7</v>
      </c>
      <c r="H445" s="4">
        <v>5.5399999999999998E-2</v>
      </c>
      <c r="I445" s="1">
        <v>210.7</v>
      </c>
      <c r="J445" s="4">
        <v>2.7799999999999998E-2</v>
      </c>
      <c r="K445" s="4">
        <v>9.06E-2</v>
      </c>
    </row>
    <row r="446" spans="1:11" x14ac:dyDescent="0.15">
      <c r="A446" s="1">
        <v>615</v>
      </c>
      <c r="B446" s="1">
        <v>1522.7</v>
      </c>
      <c r="C446" s="1">
        <v>100155236352</v>
      </c>
      <c r="D446" s="1">
        <v>23.4</v>
      </c>
      <c r="E446" s="1">
        <v>37.799999999999997</v>
      </c>
      <c r="F446" s="4">
        <v>3.42</v>
      </c>
      <c r="G446" s="1">
        <v>61.7</v>
      </c>
      <c r="H446" s="4">
        <v>5.5399999999999998E-2</v>
      </c>
      <c r="I446" s="1">
        <v>210.7</v>
      </c>
      <c r="J446" s="4">
        <v>2.7799999999999998E-2</v>
      </c>
      <c r="K446" s="4">
        <v>9.06E-2</v>
      </c>
    </row>
    <row r="447" spans="1:11" x14ac:dyDescent="0.15">
      <c r="A447" s="1">
        <v>616</v>
      </c>
      <c r="B447" s="1">
        <v>1523</v>
      </c>
      <c r="C447" s="1">
        <v>100160380928</v>
      </c>
      <c r="D447" s="1">
        <v>23.4</v>
      </c>
      <c r="E447" s="1">
        <v>37.799999999999997</v>
      </c>
      <c r="F447" s="4">
        <v>3.42</v>
      </c>
      <c r="G447" s="1">
        <v>61.7</v>
      </c>
      <c r="H447" s="4">
        <v>5.5399999999999998E-2</v>
      </c>
      <c r="I447" s="1">
        <v>210.7</v>
      </c>
      <c r="J447" s="4">
        <v>2.7799999999999998E-2</v>
      </c>
      <c r="K447" s="4">
        <v>9.06E-2</v>
      </c>
    </row>
    <row r="448" spans="1:11" x14ac:dyDescent="0.15">
      <c r="A448" s="1">
        <v>617</v>
      </c>
      <c r="B448" s="1">
        <v>1522.7</v>
      </c>
      <c r="C448" s="1">
        <v>100170498048</v>
      </c>
      <c r="D448" s="1">
        <v>23.4</v>
      </c>
      <c r="E448" s="1">
        <v>37.9</v>
      </c>
      <c r="F448" s="4">
        <v>3.42</v>
      </c>
      <c r="G448" s="1">
        <v>61.7</v>
      </c>
      <c r="H448" s="4">
        <v>5.5399999999999998E-2</v>
      </c>
      <c r="I448" s="1">
        <v>210.8</v>
      </c>
      <c r="J448" s="4">
        <v>2.7799999999999998E-2</v>
      </c>
      <c r="K448" s="4">
        <v>9.06E-2</v>
      </c>
    </row>
    <row r="449" spans="1:11" x14ac:dyDescent="0.15">
      <c r="A449" s="1">
        <v>618</v>
      </c>
      <c r="B449" s="1">
        <v>1524.2</v>
      </c>
      <c r="C449" s="1">
        <v>100167581696</v>
      </c>
      <c r="D449" s="1">
        <v>23.4</v>
      </c>
      <c r="E449" s="1">
        <v>37.9</v>
      </c>
      <c r="F449" s="4">
        <v>3.42</v>
      </c>
      <c r="G449" s="1">
        <v>61.7</v>
      </c>
      <c r="H449" s="4">
        <v>5.5399999999999998E-2</v>
      </c>
      <c r="I449" s="1">
        <v>210.8</v>
      </c>
      <c r="J449" s="4">
        <v>2.7900000000000001E-2</v>
      </c>
      <c r="K449" s="4">
        <v>9.06E-2</v>
      </c>
    </row>
    <row r="450" spans="1:11" x14ac:dyDescent="0.15">
      <c r="A450" s="1">
        <v>619</v>
      </c>
      <c r="B450" s="1">
        <v>1524.8</v>
      </c>
      <c r="C450" s="1">
        <v>100172898304</v>
      </c>
      <c r="D450" s="1">
        <v>23.4</v>
      </c>
      <c r="E450" s="1">
        <v>37.9</v>
      </c>
      <c r="F450" s="4">
        <v>3.42</v>
      </c>
      <c r="G450" s="1">
        <v>61.7</v>
      </c>
      <c r="H450" s="4">
        <v>5.5399999999999998E-2</v>
      </c>
      <c r="I450" s="1">
        <v>210.8</v>
      </c>
      <c r="J450" s="4">
        <v>2.7900000000000001E-2</v>
      </c>
      <c r="K450" s="4">
        <v>9.06E-2</v>
      </c>
    </row>
    <row r="451" spans="1:11" x14ac:dyDescent="0.15">
      <c r="A451" s="1">
        <v>620</v>
      </c>
      <c r="B451" s="1">
        <v>1523.2</v>
      </c>
      <c r="C451" s="1">
        <v>100180279296</v>
      </c>
      <c r="D451" s="1">
        <v>23.5</v>
      </c>
      <c r="E451" s="1">
        <v>38</v>
      </c>
      <c r="F451" s="4">
        <v>3.42</v>
      </c>
      <c r="G451" s="1">
        <v>61.7</v>
      </c>
      <c r="H451" s="4">
        <v>5.5399999999999998E-2</v>
      </c>
      <c r="I451" s="1">
        <v>210.8</v>
      </c>
      <c r="J451" s="4">
        <v>2.7799999999999998E-2</v>
      </c>
      <c r="K451" s="4">
        <v>9.06E-2</v>
      </c>
    </row>
    <row r="452" spans="1:11" x14ac:dyDescent="0.15">
      <c r="A452" s="1">
        <v>621</v>
      </c>
      <c r="B452" s="1">
        <v>1526.4</v>
      </c>
      <c r="C452" s="1">
        <v>100189708288</v>
      </c>
      <c r="D452" s="1">
        <v>23.5</v>
      </c>
      <c r="E452" s="1">
        <v>38</v>
      </c>
      <c r="F452" s="4">
        <v>3.42</v>
      </c>
      <c r="G452" s="1">
        <v>61.7</v>
      </c>
      <c r="H452" s="4">
        <v>5.5399999999999998E-2</v>
      </c>
      <c r="I452" s="1">
        <v>210.8</v>
      </c>
      <c r="J452" s="4">
        <v>2.7900000000000001E-2</v>
      </c>
      <c r="K452" s="4">
        <v>9.06E-2</v>
      </c>
    </row>
    <row r="453" spans="1:11" x14ac:dyDescent="0.15">
      <c r="A453" s="1">
        <v>622</v>
      </c>
      <c r="B453" s="1">
        <v>1525.2</v>
      </c>
      <c r="C453" s="1">
        <v>100204978176</v>
      </c>
      <c r="D453" s="1">
        <v>23.5</v>
      </c>
      <c r="E453" s="1">
        <v>38</v>
      </c>
      <c r="F453" s="4">
        <v>3.42</v>
      </c>
      <c r="G453" s="1">
        <v>61.7</v>
      </c>
      <c r="H453" s="4">
        <v>5.5399999999999998E-2</v>
      </c>
      <c r="I453" s="1">
        <v>210.8</v>
      </c>
      <c r="J453" s="4">
        <v>2.7900000000000001E-2</v>
      </c>
      <c r="K453" s="4">
        <v>9.06E-2</v>
      </c>
    </row>
    <row r="454" spans="1:11" x14ac:dyDescent="0.15">
      <c r="A454" s="1">
        <v>623</v>
      </c>
      <c r="B454" s="1">
        <v>1529</v>
      </c>
      <c r="C454" s="1">
        <v>100195885056</v>
      </c>
      <c r="D454" s="1">
        <v>23.6</v>
      </c>
      <c r="E454" s="1">
        <v>38.1</v>
      </c>
      <c r="F454" s="4">
        <v>3.42</v>
      </c>
      <c r="G454" s="1">
        <v>61.7</v>
      </c>
      <c r="H454" s="4">
        <v>5.5399999999999998E-2</v>
      </c>
      <c r="I454" s="1">
        <v>210.8</v>
      </c>
      <c r="J454" s="4">
        <v>2.7900000000000001E-2</v>
      </c>
      <c r="K454" s="4">
        <v>9.06E-2</v>
      </c>
    </row>
    <row r="455" spans="1:11" x14ac:dyDescent="0.15">
      <c r="A455" s="1">
        <v>624</v>
      </c>
      <c r="B455" s="1">
        <v>1564.4</v>
      </c>
      <c r="C455" s="1">
        <v>100203954176</v>
      </c>
      <c r="D455" s="1">
        <v>23.6</v>
      </c>
      <c r="E455" s="1">
        <v>38.1</v>
      </c>
      <c r="F455" s="4">
        <v>3.42</v>
      </c>
      <c r="G455" s="1">
        <v>61.7</v>
      </c>
      <c r="H455" s="4">
        <v>5.5399999999999998E-2</v>
      </c>
      <c r="I455" s="1">
        <v>210.8</v>
      </c>
      <c r="J455" s="4">
        <v>2.86E-2</v>
      </c>
      <c r="K455" s="4">
        <v>9.06E-2</v>
      </c>
    </row>
    <row r="456" spans="1:11" x14ac:dyDescent="0.15">
      <c r="A456" s="1">
        <v>625</v>
      </c>
      <c r="B456" s="1">
        <v>1579.4</v>
      </c>
      <c r="C456" s="1">
        <v>100210130944</v>
      </c>
      <c r="D456" s="1">
        <v>23.6</v>
      </c>
      <c r="E456" s="1">
        <v>38.200000000000003</v>
      </c>
      <c r="F456" s="4">
        <v>3.42</v>
      </c>
      <c r="G456" s="1">
        <v>61.7</v>
      </c>
      <c r="H456" s="4">
        <v>5.5399999999999998E-2</v>
      </c>
      <c r="I456" s="1">
        <v>210.8</v>
      </c>
      <c r="J456" s="4">
        <v>2.8799999999999999E-2</v>
      </c>
      <c r="K456" s="4">
        <v>9.06E-2</v>
      </c>
    </row>
    <row r="457" spans="1:11" x14ac:dyDescent="0.15">
      <c r="A457" s="1">
        <v>626</v>
      </c>
      <c r="B457" s="1">
        <v>1580.1</v>
      </c>
      <c r="C457" s="1">
        <v>100192116736</v>
      </c>
      <c r="D457" s="1">
        <v>23.5</v>
      </c>
      <c r="E457" s="1">
        <v>38.200000000000003</v>
      </c>
      <c r="F457" s="4">
        <v>3.42</v>
      </c>
      <c r="G457" s="1">
        <v>61.7</v>
      </c>
      <c r="H457" s="4">
        <v>5.5399999999999998E-2</v>
      </c>
      <c r="I457" s="1">
        <v>210.8</v>
      </c>
      <c r="J457" s="4">
        <v>2.8799999999999999E-2</v>
      </c>
      <c r="K457" s="4">
        <v>9.06E-2</v>
      </c>
    </row>
    <row r="458" spans="1:11" x14ac:dyDescent="0.15">
      <c r="A458" s="1">
        <v>627</v>
      </c>
      <c r="B458" s="1">
        <v>1575.4</v>
      </c>
      <c r="C458" s="1">
        <v>100185079808</v>
      </c>
      <c r="D458" s="1">
        <v>23.5</v>
      </c>
      <c r="E458" s="1">
        <v>38.200000000000003</v>
      </c>
      <c r="F458" s="4">
        <v>3.42</v>
      </c>
      <c r="G458" s="1">
        <v>61.7</v>
      </c>
      <c r="H458" s="4">
        <v>5.5399999999999998E-2</v>
      </c>
      <c r="I458" s="1">
        <v>210.8</v>
      </c>
      <c r="J458" s="4">
        <v>2.87E-2</v>
      </c>
      <c r="K458" s="4">
        <v>9.06E-2</v>
      </c>
    </row>
    <row r="459" spans="1:11" x14ac:dyDescent="0.15">
      <c r="A459" s="1">
        <v>628</v>
      </c>
      <c r="B459" s="1">
        <v>1568.3</v>
      </c>
      <c r="C459" s="1">
        <v>100211671040</v>
      </c>
      <c r="D459" s="1">
        <v>23.6</v>
      </c>
      <c r="E459" s="1">
        <v>38.299999999999997</v>
      </c>
      <c r="F459" s="4">
        <v>3.42</v>
      </c>
      <c r="G459" s="1">
        <v>61.7</v>
      </c>
      <c r="H459" s="4">
        <v>5.5399999999999998E-2</v>
      </c>
      <c r="I459" s="1">
        <v>210.8</v>
      </c>
      <c r="J459" s="4">
        <v>2.86E-2</v>
      </c>
      <c r="K459" s="4">
        <v>9.06E-2</v>
      </c>
    </row>
    <row r="460" spans="1:11" x14ac:dyDescent="0.15">
      <c r="A460" s="1">
        <v>629</v>
      </c>
      <c r="B460" s="1">
        <v>1559.4</v>
      </c>
      <c r="C460" s="1">
        <v>100217847808</v>
      </c>
      <c r="D460" s="1">
        <v>23.7</v>
      </c>
      <c r="E460" s="1">
        <v>38.299999999999997</v>
      </c>
      <c r="F460" s="4">
        <v>3.42</v>
      </c>
      <c r="G460" s="1">
        <v>61.7</v>
      </c>
      <c r="H460" s="4">
        <v>5.5399999999999998E-2</v>
      </c>
      <c r="I460" s="1">
        <v>210.8</v>
      </c>
      <c r="J460" s="4">
        <v>2.8500000000000001E-2</v>
      </c>
      <c r="K460" s="4">
        <v>9.06E-2</v>
      </c>
    </row>
    <row r="461" spans="1:11" x14ac:dyDescent="0.15">
      <c r="A461" s="1">
        <v>630</v>
      </c>
      <c r="B461" s="1">
        <v>1543.9</v>
      </c>
      <c r="C461" s="1">
        <v>100224884736</v>
      </c>
      <c r="D461" s="1">
        <v>23.7</v>
      </c>
      <c r="E461" s="1">
        <v>38.299999999999997</v>
      </c>
      <c r="F461" s="4">
        <v>3.42</v>
      </c>
      <c r="G461" s="1">
        <v>61.7</v>
      </c>
      <c r="H461" s="4">
        <v>5.5399999999999998E-2</v>
      </c>
      <c r="I461" s="1">
        <v>210.8</v>
      </c>
      <c r="J461" s="4">
        <v>2.8199999999999999E-2</v>
      </c>
      <c r="K461" s="4">
        <v>9.06E-2</v>
      </c>
    </row>
    <row r="462" spans="1:11" x14ac:dyDescent="0.15">
      <c r="A462" s="1">
        <v>631</v>
      </c>
      <c r="B462" s="1">
        <v>1540.2</v>
      </c>
      <c r="C462" s="1">
        <v>100225916928</v>
      </c>
      <c r="D462" s="1">
        <v>23.7</v>
      </c>
      <c r="E462" s="1">
        <v>38.4</v>
      </c>
      <c r="F462" s="4">
        <v>3.42</v>
      </c>
      <c r="G462" s="1">
        <v>61.7</v>
      </c>
      <c r="H462" s="4">
        <v>5.5399999999999998E-2</v>
      </c>
      <c r="I462" s="1">
        <v>210.8</v>
      </c>
      <c r="J462" s="4">
        <v>2.81E-2</v>
      </c>
      <c r="K462" s="4">
        <v>9.06E-2</v>
      </c>
    </row>
    <row r="463" spans="1:11" x14ac:dyDescent="0.15">
      <c r="A463" s="1">
        <v>632</v>
      </c>
      <c r="B463" s="1">
        <v>1538.7</v>
      </c>
      <c r="C463" s="1">
        <v>100253204480</v>
      </c>
      <c r="D463" s="1">
        <v>23.7</v>
      </c>
      <c r="E463" s="1">
        <v>38.4</v>
      </c>
      <c r="F463" s="4">
        <v>3.42</v>
      </c>
      <c r="G463" s="1">
        <v>61.7</v>
      </c>
      <c r="H463" s="4">
        <v>5.5399999999999998E-2</v>
      </c>
      <c r="I463" s="1">
        <v>210.9</v>
      </c>
      <c r="J463" s="4">
        <v>2.81E-2</v>
      </c>
      <c r="K463" s="4">
        <v>9.06E-2</v>
      </c>
    </row>
    <row r="464" spans="1:11" x14ac:dyDescent="0.15">
      <c r="A464" s="1">
        <v>633</v>
      </c>
      <c r="B464" s="1">
        <v>1533.7</v>
      </c>
      <c r="C464" s="1">
        <v>100247707648</v>
      </c>
      <c r="D464" s="1">
        <v>23.6</v>
      </c>
      <c r="E464" s="1">
        <v>38.4</v>
      </c>
      <c r="F464" s="4">
        <v>3.42</v>
      </c>
      <c r="G464" s="1">
        <v>61.7</v>
      </c>
      <c r="H464" s="4">
        <v>5.5399999999999998E-2</v>
      </c>
      <c r="I464" s="1">
        <v>210.9</v>
      </c>
      <c r="J464" s="4">
        <v>2.8000000000000001E-2</v>
      </c>
      <c r="K464" s="4">
        <v>9.06E-2</v>
      </c>
    </row>
    <row r="465" spans="1:11" x14ac:dyDescent="0.15">
      <c r="A465" s="1">
        <v>634</v>
      </c>
      <c r="B465" s="1">
        <v>1529.3</v>
      </c>
      <c r="C465" s="1">
        <v>100181475328</v>
      </c>
      <c r="D465" s="1">
        <v>23.5</v>
      </c>
      <c r="E465" s="1">
        <v>38.5</v>
      </c>
      <c r="F465" s="4">
        <v>3.42</v>
      </c>
      <c r="G465" s="1">
        <v>61.7</v>
      </c>
      <c r="H465" s="4">
        <v>5.5399999999999998E-2</v>
      </c>
      <c r="I465" s="1">
        <v>210.9</v>
      </c>
      <c r="J465" s="4">
        <v>2.7900000000000001E-2</v>
      </c>
      <c r="K465" s="4">
        <v>9.06E-2</v>
      </c>
    </row>
    <row r="466" spans="1:11" x14ac:dyDescent="0.15">
      <c r="A466" s="1">
        <v>635</v>
      </c>
      <c r="B466" s="1">
        <v>1531.1</v>
      </c>
      <c r="C466" s="1">
        <v>100184735744</v>
      </c>
      <c r="D466" s="1">
        <v>23.4</v>
      </c>
      <c r="E466" s="1">
        <v>38.5</v>
      </c>
      <c r="F466" s="4">
        <v>3.42</v>
      </c>
      <c r="G466" s="1">
        <v>61.7</v>
      </c>
      <c r="H466" s="4">
        <v>5.5399999999999998E-2</v>
      </c>
      <c r="I466" s="1">
        <v>210.9</v>
      </c>
      <c r="J466" s="4">
        <v>2.8000000000000001E-2</v>
      </c>
      <c r="K466" s="4">
        <v>9.06E-2</v>
      </c>
    </row>
    <row r="467" spans="1:11" x14ac:dyDescent="0.15">
      <c r="A467" s="1">
        <v>636</v>
      </c>
      <c r="B467" s="1">
        <v>1526.3</v>
      </c>
      <c r="C467" s="1">
        <v>100148723712</v>
      </c>
      <c r="D467" s="1">
        <v>23.3</v>
      </c>
      <c r="E467" s="1">
        <v>38.6</v>
      </c>
      <c r="F467" s="4">
        <v>3.42</v>
      </c>
      <c r="G467" s="1">
        <v>61.7</v>
      </c>
      <c r="H467" s="4">
        <v>5.5399999999999998E-2</v>
      </c>
      <c r="I467" s="1">
        <v>210.9</v>
      </c>
      <c r="J467" s="4">
        <v>2.7900000000000001E-2</v>
      </c>
      <c r="K467" s="4">
        <v>9.06E-2</v>
      </c>
    </row>
    <row r="468" spans="1:11" x14ac:dyDescent="0.15">
      <c r="A468" s="1">
        <v>637</v>
      </c>
      <c r="B468" s="1">
        <v>1526.6</v>
      </c>
      <c r="C468" s="1">
        <v>100155580416</v>
      </c>
      <c r="D468" s="1">
        <v>23.3</v>
      </c>
      <c r="E468" s="1">
        <v>38.6</v>
      </c>
      <c r="F468" s="4">
        <v>3.42</v>
      </c>
      <c r="G468" s="1">
        <v>61.7</v>
      </c>
      <c r="H468" s="4">
        <v>5.5399999999999998E-2</v>
      </c>
      <c r="I468" s="1">
        <v>210.9</v>
      </c>
      <c r="J468" s="4">
        <v>2.7900000000000001E-2</v>
      </c>
      <c r="K468" s="4">
        <v>9.06E-2</v>
      </c>
    </row>
    <row r="469" spans="1:11" x14ac:dyDescent="0.15">
      <c r="A469" s="1">
        <v>638</v>
      </c>
      <c r="B469" s="1">
        <v>1527.4</v>
      </c>
      <c r="C469" s="1">
        <v>100132601856</v>
      </c>
      <c r="D469" s="1">
        <v>23.2</v>
      </c>
      <c r="E469" s="1">
        <v>38.6</v>
      </c>
      <c r="F469" s="4">
        <v>3.42</v>
      </c>
      <c r="G469" s="1">
        <v>61.7</v>
      </c>
      <c r="H469" s="4">
        <v>5.5399999999999998E-2</v>
      </c>
      <c r="I469" s="1">
        <v>210.9</v>
      </c>
      <c r="J469" s="4">
        <v>2.7900000000000001E-2</v>
      </c>
      <c r="K469" s="4">
        <v>9.06E-2</v>
      </c>
    </row>
    <row r="470" spans="1:11" x14ac:dyDescent="0.15">
      <c r="A470" s="1">
        <v>639</v>
      </c>
      <c r="B470" s="1">
        <v>1526.1</v>
      </c>
      <c r="C470" s="1">
        <v>100114776064</v>
      </c>
      <c r="D470" s="1">
        <v>23.2</v>
      </c>
      <c r="E470" s="1">
        <v>38.700000000000003</v>
      </c>
      <c r="F470" s="4">
        <v>3.42</v>
      </c>
      <c r="G470" s="1">
        <v>61.7</v>
      </c>
      <c r="H470" s="4">
        <v>5.5399999999999998E-2</v>
      </c>
      <c r="I470" s="1">
        <v>210.9</v>
      </c>
      <c r="J470" s="4">
        <v>2.7900000000000001E-2</v>
      </c>
      <c r="K470" s="4">
        <v>9.06E-2</v>
      </c>
    </row>
    <row r="471" spans="1:11" x14ac:dyDescent="0.15">
      <c r="A471" s="1">
        <v>640</v>
      </c>
      <c r="B471" s="1">
        <v>1525.6</v>
      </c>
      <c r="C471" s="1">
        <v>100107231232</v>
      </c>
      <c r="D471" s="1">
        <v>23.2</v>
      </c>
      <c r="E471" s="1">
        <v>38.700000000000003</v>
      </c>
      <c r="F471" s="4">
        <v>3.42</v>
      </c>
      <c r="G471" s="1">
        <v>61.7</v>
      </c>
      <c r="H471" s="4">
        <v>5.5399999999999998E-2</v>
      </c>
      <c r="I471" s="1">
        <v>210.9</v>
      </c>
      <c r="J471" s="4">
        <v>2.7900000000000001E-2</v>
      </c>
      <c r="K471" s="4">
        <v>9.06E-2</v>
      </c>
    </row>
    <row r="472" spans="1:11" x14ac:dyDescent="0.15">
      <c r="A472" s="1">
        <v>641</v>
      </c>
      <c r="B472" s="1">
        <v>1526.7</v>
      </c>
      <c r="C472" s="1">
        <v>100135002112</v>
      </c>
      <c r="D472" s="1">
        <v>23.2</v>
      </c>
      <c r="E472" s="1">
        <v>38.700000000000003</v>
      </c>
      <c r="F472" s="4">
        <v>3.42</v>
      </c>
      <c r="G472" s="1">
        <v>61.7</v>
      </c>
      <c r="H472" s="4">
        <v>5.5399999999999998E-2</v>
      </c>
      <c r="I472" s="1">
        <v>210.9</v>
      </c>
      <c r="J472" s="4">
        <v>2.7900000000000001E-2</v>
      </c>
      <c r="K472" s="4">
        <v>9.06E-2</v>
      </c>
    </row>
    <row r="473" spans="1:11" x14ac:dyDescent="0.15">
      <c r="A473" s="1">
        <v>642</v>
      </c>
      <c r="B473" s="1">
        <v>1525.8</v>
      </c>
      <c r="C473" s="1">
        <v>100121460736</v>
      </c>
      <c r="D473" s="1">
        <v>23.2</v>
      </c>
      <c r="E473" s="1">
        <v>38.799999999999997</v>
      </c>
      <c r="F473" s="4">
        <v>3.42</v>
      </c>
      <c r="G473" s="1">
        <v>61.7</v>
      </c>
      <c r="H473" s="4">
        <v>5.5399999999999998E-2</v>
      </c>
      <c r="I473" s="1">
        <v>210.9</v>
      </c>
      <c r="J473" s="4">
        <v>2.7900000000000001E-2</v>
      </c>
      <c r="K473" s="4">
        <v>9.06E-2</v>
      </c>
    </row>
    <row r="474" spans="1:11" x14ac:dyDescent="0.15">
      <c r="A474" s="1">
        <v>643</v>
      </c>
      <c r="B474" s="1">
        <v>1525.6</v>
      </c>
      <c r="C474" s="1">
        <v>100132601856</v>
      </c>
      <c r="D474" s="1">
        <v>23.2</v>
      </c>
      <c r="E474" s="1">
        <v>38.799999999999997</v>
      </c>
      <c r="F474" s="4">
        <v>3.42</v>
      </c>
      <c r="G474" s="1">
        <v>61.7</v>
      </c>
      <c r="H474" s="4">
        <v>5.5399999999999998E-2</v>
      </c>
      <c r="I474" s="1">
        <v>210.9</v>
      </c>
      <c r="J474" s="4">
        <v>2.7900000000000001E-2</v>
      </c>
      <c r="K474" s="4">
        <v>9.06E-2</v>
      </c>
    </row>
    <row r="475" spans="1:11" x14ac:dyDescent="0.15">
      <c r="A475" s="1">
        <v>644</v>
      </c>
      <c r="B475" s="1">
        <v>1526.2</v>
      </c>
      <c r="C475" s="1">
        <v>100141858816</v>
      </c>
      <c r="D475" s="1">
        <v>23.3</v>
      </c>
      <c r="E475" s="1">
        <v>38.799999999999997</v>
      </c>
      <c r="F475" s="4">
        <v>3.42</v>
      </c>
      <c r="G475" s="1">
        <v>61.7</v>
      </c>
      <c r="H475" s="4">
        <v>5.5399999999999998E-2</v>
      </c>
      <c r="I475" s="1">
        <v>210.9</v>
      </c>
      <c r="J475" s="4">
        <v>2.7900000000000001E-2</v>
      </c>
      <c r="K475" s="4">
        <v>9.06E-2</v>
      </c>
    </row>
    <row r="476" spans="1:11" x14ac:dyDescent="0.15">
      <c r="A476" s="1">
        <v>645</v>
      </c>
      <c r="B476" s="1">
        <v>1526.2</v>
      </c>
      <c r="C476" s="1">
        <v>100162609152</v>
      </c>
      <c r="D476" s="1">
        <v>23.4</v>
      </c>
      <c r="E476" s="1">
        <v>38.9</v>
      </c>
      <c r="F476" s="4">
        <v>3.42</v>
      </c>
      <c r="G476" s="1">
        <v>61.7</v>
      </c>
      <c r="H476" s="4">
        <v>5.5399999999999998E-2</v>
      </c>
      <c r="I476" s="1">
        <v>211</v>
      </c>
      <c r="J476" s="4">
        <v>2.7900000000000001E-2</v>
      </c>
      <c r="K476" s="4">
        <v>9.06E-2</v>
      </c>
    </row>
    <row r="477" spans="1:11" x14ac:dyDescent="0.15">
      <c r="A477" s="1">
        <v>646</v>
      </c>
      <c r="B477" s="1">
        <v>1525.6</v>
      </c>
      <c r="C477" s="1">
        <v>100179935232</v>
      </c>
      <c r="D477" s="1">
        <v>23.4</v>
      </c>
      <c r="E477" s="1">
        <v>38.9</v>
      </c>
      <c r="F477" s="4">
        <v>3.42</v>
      </c>
      <c r="G477" s="1">
        <v>61.7</v>
      </c>
      <c r="H477" s="4">
        <v>5.5500000000000001E-2</v>
      </c>
      <c r="I477" s="1">
        <v>211</v>
      </c>
      <c r="J477" s="4">
        <v>2.7900000000000001E-2</v>
      </c>
      <c r="K477" s="4">
        <v>9.06E-2</v>
      </c>
    </row>
    <row r="478" spans="1:11" x14ac:dyDescent="0.15">
      <c r="A478" s="1">
        <v>647</v>
      </c>
      <c r="B478" s="1">
        <v>1524</v>
      </c>
      <c r="C478" s="1">
        <v>100200865792</v>
      </c>
      <c r="D478" s="1">
        <v>23.4</v>
      </c>
      <c r="E478" s="1">
        <v>38.9</v>
      </c>
      <c r="F478" s="4">
        <v>3.42</v>
      </c>
      <c r="G478" s="1">
        <v>61.7</v>
      </c>
      <c r="H478" s="4">
        <v>5.5500000000000001E-2</v>
      </c>
      <c r="I478" s="1">
        <v>211</v>
      </c>
      <c r="J478" s="4">
        <v>2.7900000000000001E-2</v>
      </c>
      <c r="K478" s="4">
        <v>9.06E-2</v>
      </c>
    </row>
    <row r="479" spans="1:11" x14ac:dyDescent="0.15">
      <c r="A479" s="1">
        <v>648</v>
      </c>
      <c r="B479" s="1">
        <v>1522.8</v>
      </c>
      <c r="C479" s="1">
        <v>100291485696</v>
      </c>
      <c r="D479" s="1">
        <v>23.4</v>
      </c>
      <c r="E479" s="1">
        <v>39</v>
      </c>
      <c r="F479" s="4">
        <v>3.42</v>
      </c>
      <c r="G479" s="1">
        <v>61.7</v>
      </c>
      <c r="H479" s="4">
        <v>5.5500000000000001E-2</v>
      </c>
      <c r="I479" s="1">
        <v>211</v>
      </c>
      <c r="J479" s="4">
        <v>2.7799999999999998E-2</v>
      </c>
      <c r="K479" s="4">
        <v>9.06E-2</v>
      </c>
    </row>
    <row r="480" spans="1:11" x14ac:dyDescent="0.15">
      <c r="A480" s="1">
        <v>649</v>
      </c>
      <c r="B480" s="1">
        <v>1524.5</v>
      </c>
      <c r="C480" s="1">
        <v>100147691520</v>
      </c>
      <c r="D480" s="1">
        <v>23.5</v>
      </c>
      <c r="E480" s="1">
        <v>39</v>
      </c>
      <c r="F480" s="4">
        <v>3.42</v>
      </c>
      <c r="G480" s="1">
        <v>61.7</v>
      </c>
      <c r="H480" s="4">
        <v>5.5500000000000001E-2</v>
      </c>
      <c r="I480" s="1">
        <v>211</v>
      </c>
      <c r="J480" s="4">
        <v>2.7900000000000001E-2</v>
      </c>
      <c r="K480" s="4">
        <v>9.06E-2</v>
      </c>
    </row>
    <row r="481" spans="1:11" x14ac:dyDescent="0.15">
      <c r="A481" s="1">
        <v>650</v>
      </c>
      <c r="B481" s="1">
        <v>1523.7</v>
      </c>
      <c r="C481" s="1">
        <v>100178731008</v>
      </c>
      <c r="D481" s="1">
        <v>23.5</v>
      </c>
      <c r="E481" s="1">
        <v>39</v>
      </c>
      <c r="F481" s="4">
        <v>3.42</v>
      </c>
      <c r="G481" s="1">
        <v>61.7</v>
      </c>
      <c r="H481" s="4">
        <v>5.5500000000000001E-2</v>
      </c>
      <c r="I481" s="1">
        <v>211</v>
      </c>
      <c r="J481" s="4">
        <v>2.7799999999999998E-2</v>
      </c>
      <c r="K481" s="4">
        <v>9.06E-2</v>
      </c>
    </row>
    <row r="482" spans="1:11" x14ac:dyDescent="0.15">
      <c r="A482" s="1">
        <v>651</v>
      </c>
      <c r="B482" s="1">
        <v>1524.7</v>
      </c>
      <c r="C482" s="1">
        <v>100184907776</v>
      </c>
      <c r="D482" s="1">
        <v>23.5</v>
      </c>
      <c r="E482" s="1">
        <v>39.1</v>
      </c>
      <c r="F482" s="4">
        <v>3.42</v>
      </c>
      <c r="G482" s="1">
        <v>61.7</v>
      </c>
      <c r="H482" s="4">
        <v>5.5500000000000001E-2</v>
      </c>
      <c r="I482" s="1">
        <v>211</v>
      </c>
      <c r="J482" s="4">
        <v>2.7900000000000001E-2</v>
      </c>
      <c r="K482" s="4">
        <v>9.06E-2</v>
      </c>
    </row>
    <row r="483" spans="1:11" x14ac:dyDescent="0.15">
      <c r="A483" s="1">
        <v>652</v>
      </c>
      <c r="B483" s="1">
        <v>1522.1</v>
      </c>
      <c r="C483" s="1">
        <v>100177879040</v>
      </c>
      <c r="D483" s="1">
        <v>23.5</v>
      </c>
      <c r="E483" s="1">
        <v>39.1</v>
      </c>
      <c r="F483" s="4">
        <v>3.42</v>
      </c>
      <c r="G483" s="1">
        <v>61.7</v>
      </c>
      <c r="H483" s="4">
        <v>5.5500000000000001E-2</v>
      </c>
      <c r="I483" s="1">
        <v>211</v>
      </c>
      <c r="J483" s="4">
        <v>2.7799999999999998E-2</v>
      </c>
      <c r="K483" s="4">
        <v>9.06E-2</v>
      </c>
    </row>
    <row r="484" spans="1:11" x14ac:dyDescent="0.15">
      <c r="A484" s="1">
        <v>653</v>
      </c>
      <c r="B484" s="1">
        <v>1524.4</v>
      </c>
      <c r="C484" s="1">
        <v>100194172928</v>
      </c>
      <c r="D484" s="1">
        <v>23.5</v>
      </c>
      <c r="E484" s="1">
        <v>39.200000000000003</v>
      </c>
      <c r="F484" s="4">
        <v>3.42</v>
      </c>
      <c r="G484" s="1">
        <v>61.7</v>
      </c>
      <c r="H484" s="4">
        <v>5.5500000000000001E-2</v>
      </c>
      <c r="I484" s="1">
        <v>211</v>
      </c>
      <c r="J484" s="4">
        <v>2.7900000000000001E-2</v>
      </c>
      <c r="K484" s="4">
        <v>9.06E-2</v>
      </c>
    </row>
    <row r="485" spans="1:11" x14ac:dyDescent="0.15">
      <c r="A485" s="1">
        <v>654</v>
      </c>
      <c r="B485" s="1">
        <v>1525.5</v>
      </c>
      <c r="C485" s="1">
        <v>100201373696</v>
      </c>
      <c r="D485" s="1">
        <v>23.5</v>
      </c>
      <c r="E485" s="1">
        <v>39.200000000000003</v>
      </c>
      <c r="F485" s="4">
        <v>3.42</v>
      </c>
      <c r="G485" s="1">
        <v>61.7</v>
      </c>
      <c r="H485" s="4">
        <v>5.5500000000000001E-2</v>
      </c>
      <c r="I485" s="1">
        <v>211</v>
      </c>
      <c r="J485" s="4">
        <v>2.7900000000000001E-2</v>
      </c>
      <c r="K485" s="4">
        <v>9.06E-2</v>
      </c>
    </row>
    <row r="486" spans="1:11" x14ac:dyDescent="0.15">
      <c r="A486" s="1">
        <v>655</v>
      </c>
      <c r="B486" s="1">
        <v>1524.7</v>
      </c>
      <c r="C486" s="1">
        <v>100156440576</v>
      </c>
      <c r="D486" s="1">
        <v>23.5</v>
      </c>
      <c r="E486" s="1">
        <v>39.200000000000003</v>
      </c>
      <c r="F486" s="4">
        <v>3.42</v>
      </c>
      <c r="G486" s="1">
        <v>61.7</v>
      </c>
      <c r="H486" s="4">
        <v>5.5500000000000001E-2</v>
      </c>
      <c r="I486" s="1">
        <v>211</v>
      </c>
      <c r="J486" s="4">
        <v>2.7900000000000001E-2</v>
      </c>
      <c r="K486" s="4">
        <v>9.06E-2</v>
      </c>
    </row>
    <row r="487" spans="1:11" x14ac:dyDescent="0.15">
      <c r="A487" s="1">
        <v>656</v>
      </c>
      <c r="B487" s="1">
        <v>1525.5</v>
      </c>
      <c r="C487" s="1">
        <v>100197261312</v>
      </c>
      <c r="D487" s="1">
        <v>23.5</v>
      </c>
      <c r="E487" s="1">
        <v>39.299999999999997</v>
      </c>
      <c r="F487" s="4">
        <v>3.42</v>
      </c>
      <c r="G487" s="1">
        <v>61.7</v>
      </c>
      <c r="H487" s="4">
        <v>5.5500000000000001E-2</v>
      </c>
      <c r="I487" s="1">
        <v>211</v>
      </c>
      <c r="J487" s="4">
        <v>2.7900000000000001E-2</v>
      </c>
      <c r="K487" s="4">
        <v>9.06E-2</v>
      </c>
    </row>
    <row r="488" spans="1:11" x14ac:dyDescent="0.15">
      <c r="A488" s="1">
        <v>657</v>
      </c>
      <c r="B488" s="1">
        <v>1526.3</v>
      </c>
      <c r="C488" s="1">
        <v>100237066240</v>
      </c>
      <c r="D488" s="1">
        <v>23.5</v>
      </c>
      <c r="E488" s="1">
        <v>39.299999999999997</v>
      </c>
      <c r="F488" s="4">
        <v>3.42</v>
      </c>
      <c r="G488" s="1">
        <v>61.7</v>
      </c>
      <c r="H488" s="4">
        <v>5.5500000000000001E-2</v>
      </c>
      <c r="I488" s="1">
        <v>211</v>
      </c>
      <c r="J488" s="4">
        <v>2.7900000000000001E-2</v>
      </c>
      <c r="K488" s="4">
        <v>9.06E-2</v>
      </c>
    </row>
    <row r="489" spans="1:11" x14ac:dyDescent="0.15">
      <c r="A489" s="1">
        <v>658</v>
      </c>
      <c r="B489" s="1">
        <v>1525.3</v>
      </c>
      <c r="C489" s="1">
        <v>100202061824</v>
      </c>
      <c r="D489" s="1">
        <v>23.5</v>
      </c>
      <c r="E489" s="1">
        <v>39.299999999999997</v>
      </c>
      <c r="F489" s="4">
        <v>3.42</v>
      </c>
      <c r="G489" s="1">
        <v>61.7</v>
      </c>
      <c r="H489" s="4">
        <v>5.5500000000000001E-2</v>
      </c>
      <c r="I489" s="1">
        <v>211</v>
      </c>
      <c r="J489" s="4">
        <v>2.7900000000000001E-2</v>
      </c>
      <c r="K489" s="4">
        <v>9.06E-2</v>
      </c>
    </row>
    <row r="490" spans="1:11" x14ac:dyDescent="0.15">
      <c r="A490" s="1">
        <v>659</v>
      </c>
      <c r="B490" s="1">
        <v>1525.8</v>
      </c>
      <c r="C490" s="1">
        <v>100282900480</v>
      </c>
      <c r="D490" s="1">
        <v>23.6</v>
      </c>
      <c r="E490" s="1">
        <v>39.4</v>
      </c>
      <c r="F490" s="4">
        <v>3.42</v>
      </c>
      <c r="G490" s="1">
        <v>61.7</v>
      </c>
      <c r="H490" s="4">
        <v>5.5500000000000001E-2</v>
      </c>
      <c r="I490" s="1">
        <v>211.1</v>
      </c>
      <c r="J490" s="4">
        <v>2.7900000000000001E-2</v>
      </c>
      <c r="K490" s="4">
        <v>9.06E-2</v>
      </c>
    </row>
    <row r="491" spans="1:11" x14ac:dyDescent="0.15">
      <c r="A491" s="1">
        <v>660</v>
      </c>
      <c r="B491" s="1">
        <v>1524.7</v>
      </c>
      <c r="C491" s="1">
        <v>100221108224</v>
      </c>
      <c r="D491" s="1">
        <v>23.6</v>
      </c>
      <c r="E491" s="1">
        <v>39.4</v>
      </c>
      <c r="F491" s="4">
        <v>3.42</v>
      </c>
      <c r="G491" s="1">
        <v>61.7</v>
      </c>
      <c r="H491" s="4">
        <v>5.5500000000000001E-2</v>
      </c>
      <c r="I491" s="1">
        <v>211.1</v>
      </c>
      <c r="J491" s="4">
        <v>2.7900000000000001E-2</v>
      </c>
      <c r="K491" s="4">
        <v>9.06E-2</v>
      </c>
    </row>
    <row r="492" spans="1:11" x14ac:dyDescent="0.15">
      <c r="A492" s="1">
        <v>661</v>
      </c>
      <c r="B492" s="1">
        <v>1525.2</v>
      </c>
      <c r="C492" s="1">
        <v>100227457024</v>
      </c>
      <c r="D492" s="1">
        <v>23.6</v>
      </c>
      <c r="E492" s="1">
        <v>39.4</v>
      </c>
      <c r="F492" s="4">
        <v>3.42</v>
      </c>
      <c r="G492" s="1">
        <v>61.7</v>
      </c>
      <c r="H492" s="4">
        <v>5.5500000000000001E-2</v>
      </c>
      <c r="I492" s="1">
        <v>211.1</v>
      </c>
      <c r="J492" s="4">
        <v>2.7900000000000001E-2</v>
      </c>
      <c r="K492" s="4">
        <v>9.06E-2</v>
      </c>
    </row>
    <row r="493" spans="1:11" x14ac:dyDescent="0.15">
      <c r="A493" s="1">
        <v>662</v>
      </c>
      <c r="B493" s="1">
        <v>1525</v>
      </c>
      <c r="C493" s="1">
        <v>100215103488</v>
      </c>
      <c r="D493" s="1">
        <v>23.6</v>
      </c>
      <c r="E493" s="1">
        <v>39.5</v>
      </c>
      <c r="F493" s="4">
        <v>3.42</v>
      </c>
      <c r="G493" s="1">
        <v>61.7</v>
      </c>
      <c r="H493" s="4">
        <v>5.5500000000000001E-2</v>
      </c>
      <c r="I493" s="1">
        <v>211.1</v>
      </c>
      <c r="J493" s="4">
        <v>2.7900000000000001E-2</v>
      </c>
      <c r="K493" s="4">
        <v>9.06E-2</v>
      </c>
    </row>
    <row r="494" spans="1:11" x14ac:dyDescent="0.15">
      <c r="A494" s="1">
        <v>663</v>
      </c>
      <c r="B494" s="1">
        <v>1525.4</v>
      </c>
      <c r="C494" s="1">
        <v>100225916928</v>
      </c>
      <c r="D494" s="1">
        <v>23.6</v>
      </c>
      <c r="E494" s="1">
        <v>39.5</v>
      </c>
      <c r="F494" s="4">
        <v>3.42</v>
      </c>
      <c r="G494" s="1">
        <v>61.7</v>
      </c>
      <c r="H494" s="4">
        <v>5.5500000000000001E-2</v>
      </c>
      <c r="I494" s="1">
        <v>211.1</v>
      </c>
      <c r="J494" s="4">
        <v>2.7900000000000001E-2</v>
      </c>
      <c r="K494" s="4">
        <v>9.06E-2</v>
      </c>
    </row>
    <row r="495" spans="1:11" x14ac:dyDescent="0.15">
      <c r="A495" s="1">
        <v>664</v>
      </c>
      <c r="B495" s="1">
        <v>1525.6</v>
      </c>
      <c r="C495" s="1">
        <v>100215103488</v>
      </c>
      <c r="D495" s="1">
        <v>23.6</v>
      </c>
      <c r="E495" s="1">
        <v>39.5</v>
      </c>
      <c r="F495" s="4">
        <v>3.42</v>
      </c>
      <c r="G495" s="1">
        <v>61.7</v>
      </c>
      <c r="H495" s="4">
        <v>5.5500000000000001E-2</v>
      </c>
      <c r="I495" s="1">
        <v>211.1</v>
      </c>
      <c r="J495" s="4">
        <v>2.7900000000000001E-2</v>
      </c>
      <c r="K495" s="4">
        <v>9.06E-2</v>
      </c>
    </row>
    <row r="496" spans="1:11" x14ac:dyDescent="0.15">
      <c r="A496" s="1">
        <v>665</v>
      </c>
      <c r="B496" s="1">
        <v>1525.4</v>
      </c>
      <c r="C496" s="1">
        <v>100235354112</v>
      </c>
      <c r="D496" s="1">
        <v>23.6</v>
      </c>
      <c r="E496" s="1">
        <v>39.6</v>
      </c>
      <c r="F496" s="4">
        <v>3.42</v>
      </c>
      <c r="G496" s="1">
        <v>61.7</v>
      </c>
      <c r="H496" s="4">
        <v>5.5500000000000001E-2</v>
      </c>
      <c r="I496" s="1">
        <v>211.1</v>
      </c>
      <c r="J496" s="4">
        <v>2.7900000000000001E-2</v>
      </c>
      <c r="K496" s="4">
        <v>9.06E-2</v>
      </c>
    </row>
    <row r="497" spans="1:11" x14ac:dyDescent="0.15">
      <c r="A497" s="1">
        <v>666</v>
      </c>
      <c r="B497" s="1">
        <v>1524.1</v>
      </c>
      <c r="C497" s="1">
        <v>100218880000</v>
      </c>
      <c r="D497" s="1">
        <v>23.6</v>
      </c>
      <c r="E497" s="1">
        <v>39.6</v>
      </c>
      <c r="F497" s="4">
        <v>3.42</v>
      </c>
      <c r="G497" s="1">
        <v>61.7</v>
      </c>
      <c r="H497" s="4">
        <v>5.5500000000000001E-2</v>
      </c>
      <c r="I497" s="1">
        <v>211.1</v>
      </c>
      <c r="J497" s="4">
        <v>2.7900000000000001E-2</v>
      </c>
      <c r="K497" s="4">
        <v>9.06E-2</v>
      </c>
    </row>
    <row r="498" spans="1:11" x14ac:dyDescent="0.15">
      <c r="A498" s="1">
        <v>667</v>
      </c>
      <c r="B498" s="1">
        <v>1524.9</v>
      </c>
      <c r="C498" s="1">
        <v>100228145152</v>
      </c>
      <c r="D498" s="1">
        <v>23.6</v>
      </c>
      <c r="E498" s="1">
        <v>39.700000000000003</v>
      </c>
      <c r="F498" s="4">
        <v>3.42</v>
      </c>
      <c r="G498" s="1">
        <v>61.7</v>
      </c>
      <c r="H498" s="4">
        <v>5.5500000000000001E-2</v>
      </c>
      <c r="I498" s="1">
        <v>211.1</v>
      </c>
      <c r="J498" s="4">
        <v>2.7900000000000001E-2</v>
      </c>
      <c r="K498" s="4">
        <v>9.06E-2</v>
      </c>
    </row>
    <row r="499" spans="1:11" x14ac:dyDescent="0.15">
      <c r="A499" s="1">
        <v>668</v>
      </c>
      <c r="B499" s="1">
        <v>1525.3</v>
      </c>
      <c r="C499" s="1">
        <v>100241874944</v>
      </c>
      <c r="D499" s="1">
        <v>23.6</v>
      </c>
      <c r="E499" s="1">
        <v>39.700000000000003</v>
      </c>
      <c r="F499" s="4">
        <v>3.42</v>
      </c>
      <c r="G499" s="1">
        <v>61.7</v>
      </c>
      <c r="H499" s="4">
        <v>5.5500000000000001E-2</v>
      </c>
      <c r="I499" s="1">
        <v>211.1</v>
      </c>
      <c r="J499" s="4">
        <v>2.7900000000000001E-2</v>
      </c>
      <c r="K499" s="4">
        <v>9.06E-2</v>
      </c>
    </row>
    <row r="500" spans="1:11" x14ac:dyDescent="0.15">
      <c r="A500" s="1">
        <v>669</v>
      </c>
      <c r="B500" s="1">
        <v>1524</v>
      </c>
      <c r="C500" s="1">
        <v>100329095168</v>
      </c>
      <c r="D500" s="1">
        <v>23.7</v>
      </c>
      <c r="E500" s="1">
        <v>39.700000000000003</v>
      </c>
      <c r="F500" s="4">
        <v>3.42</v>
      </c>
      <c r="G500" s="1">
        <v>61.7</v>
      </c>
      <c r="H500" s="4">
        <v>5.5500000000000001E-2</v>
      </c>
      <c r="I500" s="1">
        <v>211.1</v>
      </c>
      <c r="J500" s="4">
        <v>2.7900000000000001E-2</v>
      </c>
      <c r="K500" s="4">
        <v>9.06E-2</v>
      </c>
    </row>
    <row r="501" spans="1:11" x14ac:dyDescent="0.15">
      <c r="A501" s="1">
        <v>670</v>
      </c>
      <c r="B501" s="1">
        <v>1524.1</v>
      </c>
      <c r="C501" s="1">
        <v>100223508480</v>
      </c>
      <c r="D501" s="1">
        <v>23.6</v>
      </c>
      <c r="E501" s="1">
        <v>39.700000000000003</v>
      </c>
      <c r="F501" s="4">
        <v>3.42</v>
      </c>
      <c r="G501" s="1">
        <v>61.7</v>
      </c>
      <c r="H501" s="4">
        <v>5.5500000000000001E-2</v>
      </c>
      <c r="I501" s="1">
        <v>211.1</v>
      </c>
      <c r="J501" s="4">
        <v>2.7900000000000001E-2</v>
      </c>
      <c r="K501" s="4">
        <v>9.06E-2</v>
      </c>
    </row>
    <row r="502" spans="1:11" x14ac:dyDescent="0.15">
      <c r="A502" s="1">
        <v>671</v>
      </c>
      <c r="B502" s="1">
        <v>1524.3</v>
      </c>
      <c r="C502" s="1">
        <v>100239130624</v>
      </c>
      <c r="D502" s="1">
        <v>23.7</v>
      </c>
      <c r="E502" s="1">
        <v>39.799999999999997</v>
      </c>
      <c r="F502" s="4">
        <v>3.42</v>
      </c>
      <c r="G502" s="1">
        <v>61.7</v>
      </c>
      <c r="H502" s="4">
        <v>5.5500000000000001E-2</v>
      </c>
      <c r="I502" s="1">
        <v>211.1</v>
      </c>
      <c r="J502" s="4">
        <v>2.7900000000000001E-2</v>
      </c>
      <c r="K502" s="4">
        <v>9.06E-2</v>
      </c>
    </row>
    <row r="503" spans="1:11" x14ac:dyDescent="0.15">
      <c r="A503" s="1">
        <v>672</v>
      </c>
      <c r="B503" s="1">
        <v>1524.2</v>
      </c>
      <c r="C503" s="1">
        <v>100173414400</v>
      </c>
      <c r="D503" s="1">
        <v>23.7</v>
      </c>
      <c r="E503" s="1">
        <v>39.799999999999997</v>
      </c>
      <c r="F503" s="4">
        <v>3.42</v>
      </c>
      <c r="G503" s="1">
        <v>61.7</v>
      </c>
      <c r="H503" s="4">
        <v>5.5500000000000001E-2</v>
      </c>
      <c r="I503" s="1">
        <v>211.1</v>
      </c>
      <c r="J503" s="4">
        <v>2.7900000000000001E-2</v>
      </c>
      <c r="K503" s="4">
        <v>9.06E-2</v>
      </c>
    </row>
    <row r="504" spans="1:11" x14ac:dyDescent="0.15">
      <c r="A504" s="1">
        <v>673</v>
      </c>
      <c r="B504" s="1">
        <v>1525.3</v>
      </c>
      <c r="C504" s="1">
        <v>100248051712</v>
      </c>
      <c r="D504" s="1">
        <v>23.7</v>
      </c>
      <c r="E504" s="1">
        <v>39.799999999999997</v>
      </c>
      <c r="F504" s="4">
        <v>3.42</v>
      </c>
      <c r="G504" s="1">
        <v>61.7</v>
      </c>
      <c r="H504" s="4">
        <v>5.5500000000000001E-2</v>
      </c>
      <c r="I504" s="1">
        <v>211.1</v>
      </c>
      <c r="J504" s="4">
        <v>2.7900000000000001E-2</v>
      </c>
      <c r="K504" s="4">
        <v>9.06E-2</v>
      </c>
    </row>
    <row r="505" spans="1:11" x14ac:dyDescent="0.15">
      <c r="A505" s="1">
        <v>674</v>
      </c>
      <c r="B505" s="1">
        <v>1525.2</v>
      </c>
      <c r="C505" s="1">
        <v>100409679872</v>
      </c>
      <c r="D505" s="1">
        <v>23.7</v>
      </c>
      <c r="E505" s="1">
        <v>39.9</v>
      </c>
      <c r="F505" s="4">
        <v>3.42</v>
      </c>
      <c r="G505" s="1">
        <v>61.7</v>
      </c>
      <c r="H505" s="4">
        <v>5.5500000000000001E-2</v>
      </c>
      <c r="I505" s="1">
        <v>211.2</v>
      </c>
      <c r="J505" s="4">
        <v>2.7900000000000001E-2</v>
      </c>
      <c r="K505" s="4">
        <v>9.0700000000000003E-2</v>
      </c>
    </row>
    <row r="506" spans="1:11" x14ac:dyDescent="0.15">
      <c r="A506" s="1">
        <v>675</v>
      </c>
      <c r="B506" s="1">
        <v>1526</v>
      </c>
      <c r="C506" s="1">
        <v>100300070912</v>
      </c>
      <c r="D506" s="1">
        <v>23.6</v>
      </c>
      <c r="E506" s="1">
        <v>39.9</v>
      </c>
      <c r="F506" s="4">
        <v>3.42</v>
      </c>
      <c r="G506" s="1">
        <v>61.7</v>
      </c>
      <c r="H506" s="4">
        <v>5.5500000000000001E-2</v>
      </c>
      <c r="I506" s="1">
        <v>211.2</v>
      </c>
      <c r="J506" s="4">
        <v>2.7900000000000001E-2</v>
      </c>
      <c r="K506" s="4">
        <v>9.06E-2</v>
      </c>
    </row>
    <row r="507" spans="1:11" x14ac:dyDescent="0.15">
      <c r="A507" s="1">
        <v>676</v>
      </c>
      <c r="B507" s="1">
        <v>1525.6</v>
      </c>
      <c r="C507" s="1">
        <v>100286332928</v>
      </c>
      <c r="D507" s="1">
        <v>23.6</v>
      </c>
      <c r="E507" s="1">
        <v>39.9</v>
      </c>
      <c r="F507" s="4">
        <v>3.42</v>
      </c>
      <c r="G507" s="1">
        <v>61.7</v>
      </c>
      <c r="H507" s="4">
        <v>5.5500000000000001E-2</v>
      </c>
      <c r="I507" s="1">
        <v>211.2</v>
      </c>
      <c r="J507" s="4">
        <v>2.7900000000000001E-2</v>
      </c>
      <c r="K507" s="4">
        <v>9.06E-2</v>
      </c>
    </row>
    <row r="508" spans="1:11" x14ac:dyDescent="0.15">
      <c r="A508" s="1">
        <v>677</v>
      </c>
      <c r="B508" s="1">
        <v>1526.9</v>
      </c>
      <c r="C508" s="1">
        <v>100186963968</v>
      </c>
      <c r="D508" s="1">
        <v>23.5</v>
      </c>
      <c r="E508" s="1">
        <v>40</v>
      </c>
      <c r="F508" s="4">
        <v>3.42</v>
      </c>
      <c r="G508" s="1">
        <v>61.7</v>
      </c>
      <c r="H508" s="4">
        <v>5.5500000000000001E-2</v>
      </c>
      <c r="I508" s="1">
        <v>211.2</v>
      </c>
      <c r="J508" s="4">
        <v>2.7900000000000001E-2</v>
      </c>
      <c r="K508" s="4">
        <v>9.06E-2</v>
      </c>
    </row>
    <row r="509" spans="1:11" x14ac:dyDescent="0.15">
      <c r="A509" s="1">
        <v>678</v>
      </c>
      <c r="B509" s="1">
        <v>1526.3</v>
      </c>
      <c r="C509" s="1">
        <v>100139974656</v>
      </c>
      <c r="D509" s="1">
        <v>23.4</v>
      </c>
      <c r="E509" s="1">
        <v>40</v>
      </c>
      <c r="F509" s="4">
        <v>3.42</v>
      </c>
      <c r="G509" s="1">
        <v>61.7</v>
      </c>
      <c r="H509" s="4">
        <v>5.5500000000000001E-2</v>
      </c>
      <c r="I509" s="1">
        <v>211.2</v>
      </c>
      <c r="J509" s="4">
        <v>2.7900000000000001E-2</v>
      </c>
      <c r="K509" s="4">
        <v>9.06E-2</v>
      </c>
    </row>
    <row r="510" spans="1:11" x14ac:dyDescent="0.15">
      <c r="A510" s="1">
        <v>679</v>
      </c>
      <c r="B510" s="1">
        <v>1527.4</v>
      </c>
      <c r="C510" s="1">
        <v>100141858816</v>
      </c>
      <c r="D510" s="1">
        <v>23.4</v>
      </c>
      <c r="E510" s="1">
        <v>40.1</v>
      </c>
      <c r="F510" s="4">
        <v>3.42</v>
      </c>
      <c r="G510" s="1">
        <v>61.7</v>
      </c>
      <c r="H510" s="4">
        <v>5.5500000000000001E-2</v>
      </c>
      <c r="I510" s="1">
        <v>211.2</v>
      </c>
      <c r="J510" s="4">
        <v>2.7900000000000001E-2</v>
      </c>
      <c r="K510" s="4">
        <v>9.06E-2</v>
      </c>
    </row>
    <row r="511" spans="1:11" x14ac:dyDescent="0.15">
      <c r="A511" s="1">
        <v>680</v>
      </c>
      <c r="B511" s="1">
        <v>1527.8</v>
      </c>
      <c r="C511" s="1">
        <v>100206698496</v>
      </c>
      <c r="D511" s="1">
        <v>23.4</v>
      </c>
      <c r="E511" s="1">
        <v>40.1</v>
      </c>
      <c r="F511" s="4">
        <v>3.42</v>
      </c>
      <c r="G511" s="1">
        <v>61.7</v>
      </c>
      <c r="H511" s="4">
        <v>5.5500000000000001E-2</v>
      </c>
      <c r="I511" s="1">
        <v>211.2</v>
      </c>
      <c r="J511" s="4">
        <v>2.7900000000000001E-2</v>
      </c>
      <c r="K511" s="4">
        <v>9.06E-2</v>
      </c>
    </row>
    <row r="512" spans="1:11" x14ac:dyDescent="0.15">
      <c r="A512" s="1">
        <v>681</v>
      </c>
      <c r="B512" s="1">
        <v>1526.3</v>
      </c>
      <c r="C512" s="1">
        <v>100190224384</v>
      </c>
      <c r="D512" s="1">
        <v>23.4</v>
      </c>
      <c r="E512" s="1">
        <v>40.1</v>
      </c>
      <c r="F512" s="4">
        <v>3.42</v>
      </c>
      <c r="G512" s="1">
        <v>61.7</v>
      </c>
      <c r="H512" s="4">
        <v>5.5500000000000001E-2</v>
      </c>
      <c r="I512" s="1">
        <v>211.2</v>
      </c>
      <c r="J512" s="4">
        <v>2.7900000000000001E-2</v>
      </c>
      <c r="K512" s="4">
        <v>9.06E-2</v>
      </c>
    </row>
    <row r="513" spans="1:11" x14ac:dyDescent="0.15">
      <c r="A513" s="1">
        <v>682</v>
      </c>
      <c r="B513" s="1">
        <v>1538.3</v>
      </c>
      <c r="C513" s="1">
        <v>100177018880</v>
      </c>
      <c r="D513" s="1">
        <v>23.3</v>
      </c>
      <c r="E513" s="1">
        <v>40.200000000000003</v>
      </c>
      <c r="F513" s="4">
        <v>3.42</v>
      </c>
      <c r="G513" s="1">
        <v>61.7</v>
      </c>
      <c r="H513" s="4">
        <v>5.5500000000000001E-2</v>
      </c>
      <c r="I513" s="1">
        <v>211.2</v>
      </c>
      <c r="J513" s="4">
        <v>2.81E-2</v>
      </c>
      <c r="K513" s="4">
        <v>9.06E-2</v>
      </c>
    </row>
    <row r="514" spans="1:11" x14ac:dyDescent="0.15">
      <c r="A514" s="1">
        <v>683</v>
      </c>
      <c r="B514" s="1">
        <v>1531.6</v>
      </c>
      <c r="C514" s="1">
        <v>100154892288</v>
      </c>
      <c r="D514" s="1">
        <v>23.3</v>
      </c>
      <c r="E514" s="1">
        <v>40.200000000000003</v>
      </c>
      <c r="F514" s="4">
        <v>3.42</v>
      </c>
      <c r="G514" s="1">
        <v>61.7</v>
      </c>
      <c r="H514" s="4">
        <v>5.5500000000000001E-2</v>
      </c>
      <c r="I514" s="1">
        <v>211.2</v>
      </c>
      <c r="J514" s="4">
        <v>2.8000000000000001E-2</v>
      </c>
      <c r="K514" s="4">
        <v>9.06E-2</v>
      </c>
    </row>
    <row r="515" spans="1:11" x14ac:dyDescent="0.15">
      <c r="A515" s="1">
        <v>684</v>
      </c>
      <c r="B515" s="1">
        <v>1534.3</v>
      </c>
      <c r="C515" s="1">
        <v>100134150144</v>
      </c>
      <c r="D515" s="1">
        <v>23.3</v>
      </c>
      <c r="E515" s="1">
        <v>40.200000000000003</v>
      </c>
      <c r="F515" s="4">
        <v>3.42</v>
      </c>
      <c r="G515" s="1">
        <v>61.7</v>
      </c>
      <c r="H515" s="4">
        <v>5.5500000000000001E-2</v>
      </c>
      <c r="I515" s="1">
        <v>211.2</v>
      </c>
      <c r="J515" s="4">
        <v>2.8000000000000001E-2</v>
      </c>
      <c r="K515" s="4">
        <v>9.06E-2</v>
      </c>
    </row>
    <row r="516" spans="1:11" x14ac:dyDescent="0.15">
      <c r="A516" s="1">
        <v>685</v>
      </c>
      <c r="B516" s="1">
        <v>1536.3</v>
      </c>
      <c r="C516" s="1">
        <v>100122828800</v>
      </c>
      <c r="D516" s="1">
        <v>23.2</v>
      </c>
      <c r="E516" s="1">
        <v>40.200000000000003</v>
      </c>
      <c r="F516" s="4">
        <v>3.42</v>
      </c>
      <c r="G516" s="1">
        <v>61.7</v>
      </c>
      <c r="H516" s="4">
        <v>5.5500000000000001E-2</v>
      </c>
      <c r="I516" s="1">
        <v>211.2</v>
      </c>
      <c r="J516" s="4">
        <v>2.81E-2</v>
      </c>
      <c r="K516" s="4">
        <v>9.06E-2</v>
      </c>
    </row>
    <row r="517" spans="1:11" x14ac:dyDescent="0.15">
      <c r="A517" s="1">
        <v>686</v>
      </c>
      <c r="B517" s="1">
        <v>1538.1</v>
      </c>
      <c r="C517" s="1">
        <v>100142030848</v>
      </c>
      <c r="D517" s="1">
        <v>23.2</v>
      </c>
      <c r="E517" s="1">
        <v>40.299999999999997</v>
      </c>
      <c r="F517" s="4">
        <v>3.42</v>
      </c>
      <c r="G517" s="1">
        <v>61.7</v>
      </c>
      <c r="H517" s="4">
        <v>5.5500000000000001E-2</v>
      </c>
      <c r="I517" s="1">
        <v>211.3</v>
      </c>
      <c r="J517" s="4">
        <v>2.81E-2</v>
      </c>
      <c r="K517" s="4">
        <v>9.06E-2</v>
      </c>
    </row>
    <row r="518" spans="1:11" x14ac:dyDescent="0.15">
      <c r="A518" s="1">
        <v>687</v>
      </c>
      <c r="B518" s="1">
        <v>1536.8</v>
      </c>
      <c r="C518" s="1">
        <v>100154040320</v>
      </c>
      <c r="D518" s="1">
        <v>23.3</v>
      </c>
      <c r="E518" s="1">
        <v>40.299999999999997</v>
      </c>
      <c r="F518" s="4">
        <v>3.42</v>
      </c>
      <c r="G518" s="1">
        <v>61.7</v>
      </c>
      <c r="H518" s="4">
        <v>5.5500000000000001E-2</v>
      </c>
      <c r="I518" s="1">
        <v>211.2</v>
      </c>
      <c r="J518" s="4">
        <v>2.81E-2</v>
      </c>
      <c r="K518" s="4">
        <v>9.06E-2</v>
      </c>
    </row>
    <row r="519" spans="1:11" x14ac:dyDescent="0.15">
      <c r="A519" s="1">
        <v>688</v>
      </c>
      <c r="B519" s="1">
        <v>1535.7</v>
      </c>
      <c r="C519" s="1">
        <v>100168957952</v>
      </c>
      <c r="D519" s="1">
        <v>23.4</v>
      </c>
      <c r="E519" s="1">
        <v>40.299999999999997</v>
      </c>
      <c r="F519" s="4">
        <v>3.42</v>
      </c>
      <c r="G519" s="1">
        <v>61.7</v>
      </c>
      <c r="H519" s="4">
        <v>5.5500000000000001E-2</v>
      </c>
      <c r="I519" s="1">
        <v>211.2</v>
      </c>
      <c r="J519" s="4">
        <v>2.81E-2</v>
      </c>
      <c r="K519" s="4">
        <v>9.06E-2</v>
      </c>
    </row>
    <row r="520" spans="1:11" x14ac:dyDescent="0.15">
      <c r="A520" s="1">
        <v>689</v>
      </c>
      <c r="B520" s="1">
        <v>1533.5</v>
      </c>
      <c r="C520" s="1">
        <v>100163985408</v>
      </c>
      <c r="D520" s="1">
        <v>23.4</v>
      </c>
      <c r="E520" s="1">
        <v>40.4</v>
      </c>
      <c r="F520" s="4">
        <v>3.43</v>
      </c>
      <c r="G520" s="1">
        <v>61.7</v>
      </c>
      <c r="H520" s="4">
        <v>5.5500000000000001E-2</v>
      </c>
      <c r="I520" s="1">
        <v>211.3</v>
      </c>
      <c r="J520" s="4">
        <v>2.8000000000000001E-2</v>
      </c>
      <c r="K520" s="4">
        <v>9.06E-2</v>
      </c>
    </row>
    <row r="521" spans="1:11" x14ac:dyDescent="0.15">
      <c r="A521" s="1">
        <v>690</v>
      </c>
      <c r="B521" s="1">
        <v>1531.5</v>
      </c>
      <c r="C521" s="1">
        <v>100165869568</v>
      </c>
      <c r="D521" s="1">
        <v>23.4</v>
      </c>
      <c r="E521" s="1">
        <v>40.4</v>
      </c>
      <c r="F521" s="4">
        <v>3.43</v>
      </c>
      <c r="G521" s="1">
        <v>61.7</v>
      </c>
      <c r="H521" s="4">
        <v>5.5500000000000001E-2</v>
      </c>
      <c r="I521" s="1">
        <v>211.3</v>
      </c>
      <c r="J521" s="4">
        <v>2.8000000000000001E-2</v>
      </c>
      <c r="K521" s="4">
        <v>9.06E-2</v>
      </c>
    </row>
    <row r="522" spans="1:11" x14ac:dyDescent="0.15">
      <c r="A522" s="1">
        <v>691</v>
      </c>
      <c r="B522" s="1">
        <v>1532.7</v>
      </c>
      <c r="C522" s="1">
        <v>100160724992</v>
      </c>
      <c r="D522" s="1">
        <v>23.3</v>
      </c>
      <c r="E522" s="1">
        <v>40.4</v>
      </c>
      <c r="F522" s="4">
        <v>3.43</v>
      </c>
      <c r="G522" s="1">
        <v>61.7</v>
      </c>
      <c r="H522" s="4">
        <v>5.5500000000000001E-2</v>
      </c>
      <c r="I522" s="1">
        <v>211.3</v>
      </c>
      <c r="J522" s="4">
        <v>2.8000000000000001E-2</v>
      </c>
      <c r="K522" s="4">
        <v>9.06E-2</v>
      </c>
    </row>
    <row r="523" spans="1:11" x14ac:dyDescent="0.15">
      <c r="A523" s="1">
        <v>692</v>
      </c>
      <c r="B523" s="1">
        <v>1534.4</v>
      </c>
      <c r="C523" s="1">
        <v>100162609152</v>
      </c>
      <c r="D523" s="1">
        <v>23.3</v>
      </c>
      <c r="E523" s="1">
        <v>40.5</v>
      </c>
      <c r="F523" s="4">
        <v>3.43</v>
      </c>
      <c r="G523" s="1">
        <v>61.7</v>
      </c>
      <c r="H523" s="4">
        <v>5.5500000000000001E-2</v>
      </c>
      <c r="I523" s="1">
        <v>211.3</v>
      </c>
      <c r="J523" s="4">
        <v>2.8000000000000001E-2</v>
      </c>
      <c r="K523" s="4">
        <v>9.06E-2</v>
      </c>
    </row>
    <row r="524" spans="1:11" x14ac:dyDescent="0.15">
      <c r="A524" s="1">
        <v>693</v>
      </c>
      <c r="B524" s="1">
        <v>1532.2</v>
      </c>
      <c r="C524" s="1">
        <v>100161413120</v>
      </c>
      <c r="D524" s="1">
        <v>23.3</v>
      </c>
      <c r="E524" s="1">
        <v>40.5</v>
      </c>
      <c r="F524" s="4">
        <v>3.43</v>
      </c>
      <c r="G524" s="1">
        <v>61.7</v>
      </c>
      <c r="H524" s="4">
        <v>5.5500000000000001E-2</v>
      </c>
      <c r="I524" s="1">
        <v>211.3</v>
      </c>
      <c r="J524" s="4">
        <v>2.8000000000000001E-2</v>
      </c>
      <c r="K524" s="4">
        <v>9.06E-2</v>
      </c>
    </row>
    <row r="525" spans="1:11" x14ac:dyDescent="0.15">
      <c r="A525" s="1">
        <v>694</v>
      </c>
      <c r="B525" s="1">
        <v>1534.9</v>
      </c>
      <c r="C525" s="1">
        <v>100172898304</v>
      </c>
      <c r="D525" s="1">
        <v>23.3</v>
      </c>
      <c r="E525" s="1">
        <v>40.5</v>
      </c>
      <c r="F525" s="4">
        <v>3.43</v>
      </c>
      <c r="G525" s="1">
        <v>61.7</v>
      </c>
      <c r="H525" s="4">
        <v>5.5500000000000001E-2</v>
      </c>
      <c r="I525" s="1">
        <v>211.3</v>
      </c>
      <c r="J525" s="4">
        <v>2.8000000000000001E-2</v>
      </c>
      <c r="K525" s="4">
        <v>9.06E-2</v>
      </c>
    </row>
    <row r="526" spans="1:11" x14ac:dyDescent="0.15">
      <c r="A526" s="1">
        <v>695</v>
      </c>
      <c r="B526" s="1">
        <v>1539.1</v>
      </c>
      <c r="C526" s="1">
        <v>100142718976</v>
      </c>
      <c r="D526" s="1">
        <v>23.3</v>
      </c>
      <c r="E526" s="1">
        <v>40.6</v>
      </c>
      <c r="F526" s="4">
        <v>3.43</v>
      </c>
      <c r="G526" s="1">
        <v>61.7</v>
      </c>
      <c r="H526" s="4">
        <v>5.5500000000000001E-2</v>
      </c>
      <c r="I526" s="1">
        <v>211.3</v>
      </c>
      <c r="J526" s="4">
        <v>2.81E-2</v>
      </c>
      <c r="K526" s="4">
        <v>9.06E-2</v>
      </c>
    </row>
    <row r="527" spans="1:11" x14ac:dyDescent="0.15">
      <c r="A527" s="1">
        <v>696</v>
      </c>
      <c r="B527" s="1">
        <v>1527.7</v>
      </c>
      <c r="C527" s="1">
        <v>100142202880</v>
      </c>
      <c r="D527" s="1">
        <v>23.3</v>
      </c>
      <c r="E527" s="1">
        <v>40.6</v>
      </c>
      <c r="F527" s="4">
        <v>3.43</v>
      </c>
      <c r="G527" s="1">
        <v>61.7</v>
      </c>
      <c r="H527" s="4">
        <v>5.5500000000000001E-2</v>
      </c>
      <c r="I527" s="1">
        <v>211.3</v>
      </c>
      <c r="J527" s="4">
        <v>2.7900000000000001E-2</v>
      </c>
      <c r="K527" s="4">
        <v>9.06E-2</v>
      </c>
    </row>
    <row r="528" spans="1:11" x14ac:dyDescent="0.15">
      <c r="A528" s="1">
        <v>697</v>
      </c>
      <c r="B528" s="1">
        <v>1536.2</v>
      </c>
      <c r="C528" s="1">
        <v>100131233792</v>
      </c>
      <c r="D528" s="1">
        <v>23.3</v>
      </c>
      <c r="E528" s="1">
        <v>40.6</v>
      </c>
      <c r="F528" s="4">
        <v>3.43</v>
      </c>
      <c r="G528" s="1">
        <v>61.7</v>
      </c>
      <c r="H528" s="4">
        <v>5.5500000000000001E-2</v>
      </c>
      <c r="I528" s="1">
        <v>211.3</v>
      </c>
      <c r="J528" s="4">
        <v>2.81E-2</v>
      </c>
      <c r="K528" s="4">
        <v>9.06E-2</v>
      </c>
    </row>
    <row r="529" spans="1:11" x14ac:dyDescent="0.15">
      <c r="A529" s="1">
        <v>698</v>
      </c>
      <c r="B529" s="1">
        <v>1541.6</v>
      </c>
      <c r="C529" s="1">
        <v>100145979392</v>
      </c>
      <c r="D529" s="1">
        <v>23.3</v>
      </c>
      <c r="E529" s="1">
        <v>40.700000000000003</v>
      </c>
      <c r="F529" s="4">
        <v>3.43</v>
      </c>
      <c r="G529" s="1">
        <v>61.7</v>
      </c>
      <c r="H529" s="4">
        <v>5.5500000000000001E-2</v>
      </c>
      <c r="I529" s="1">
        <v>211.3</v>
      </c>
      <c r="J529" s="4">
        <v>2.8199999999999999E-2</v>
      </c>
      <c r="K529" s="4">
        <v>9.06E-2</v>
      </c>
    </row>
    <row r="530" spans="1:11" x14ac:dyDescent="0.15">
      <c r="A530" s="1">
        <v>699</v>
      </c>
      <c r="B530" s="1">
        <v>1546.1</v>
      </c>
      <c r="C530" s="1">
        <v>100124884992</v>
      </c>
      <c r="D530" s="1">
        <v>23.2</v>
      </c>
      <c r="E530" s="1">
        <v>40.700000000000003</v>
      </c>
      <c r="F530" s="4">
        <v>3.43</v>
      </c>
      <c r="G530" s="1">
        <v>61.7</v>
      </c>
      <c r="H530" s="4">
        <v>5.5500000000000001E-2</v>
      </c>
      <c r="I530" s="1">
        <v>211.3</v>
      </c>
      <c r="J530" s="4">
        <v>2.8199999999999999E-2</v>
      </c>
      <c r="K530" s="4">
        <v>9.06E-2</v>
      </c>
    </row>
    <row r="531" spans="1:11" x14ac:dyDescent="0.15">
      <c r="A531" s="1">
        <v>700</v>
      </c>
      <c r="B531" s="1">
        <v>1552.4</v>
      </c>
      <c r="C531" s="1">
        <v>100128833536</v>
      </c>
      <c r="D531" s="1">
        <v>23.3</v>
      </c>
      <c r="E531" s="1">
        <v>40.700000000000003</v>
      </c>
      <c r="F531" s="4">
        <v>3.43</v>
      </c>
      <c r="G531" s="1">
        <v>61.7</v>
      </c>
      <c r="H531" s="4">
        <v>5.5500000000000001E-2</v>
      </c>
      <c r="I531" s="1">
        <v>211.3</v>
      </c>
      <c r="J531" s="4">
        <v>2.8299999999999999E-2</v>
      </c>
      <c r="K531" s="4">
        <v>9.06E-2</v>
      </c>
    </row>
    <row r="532" spans="1:11" x14ac:dyDescent="0.15">
      <c r="A532" s="1">
        <v>701</v>
      </c>
      <c r="B532" s="1">
        <v>1561</v>
      </c>
      <c r="C532" s="1">
        <v>100137746432</v>
      </c>
      <c r="D532" s="1">
        <v>23.3</v>
      </c>
      <c r="E532" s="1">
        <v>40.799999999999997</v>
      </c>
      <c r="F532" s="4">
        <v>3.43</v>
      </c>
      <c r="G532" s="1">
        <v>61.7</v>
      </c>
      <c r="H532" s="4">
        <v>5.5500000000000001E-2</v>
      </c>
      <c r="I532" s="1">
        <v>211.3</v>
      </c>
      <c r="J532" s="4">
        <v>2.8500000000000001E-2</v>
      </c>
      <c r="K532" s="4">
        <v>9.06E-2</v>
      </c>
    </row>
    <row r="533" spans="1:11" x14ac:dyDescent="0.15">
      <c r="A533" s="1">
        <v>702</v>
      </c>
      <c r="B533" s="1">
        <v>1571.9</v>
      </c>
      <c r="C533" s="1">
        <v>100150779904</v>
      </c>
      <c r="D533" s="1">
        <v>23.3</v>
      </c>
      <c r="E533" s="1">
        <v>40.799999999999997</v>
      </c>
      <c r="F533" s="4">
        <v>3.43</v>
      </c>
      <c r="G533" s="1">
        <v>61.7</v>
      </c>
      <c r="H533" s="4">
        <v>5.5500000000000001E-2</v>
      </c>
      <c r="I533" s="1">
        <v>211.3</v>
      </c>
      <c r="J533" s="4">
        <v>2.87E-2</v>
      </c>
      <c r="K533" s="4">
        <v>9.06E-2</v>
      </c>
    </row>
    <row r="534" spans="1:11" x14ac:dyDescent="0.15">
      <c r="A534" s="1">
        <v>703</v>
      </c>
      <c r="B534" s="1">
        <v>1579.8</v>
      </c>
      <c r="C534" s="1">
        <v>100151640064</v>
      </c>
      <c r="D534" s="1">
        <v>23.3</v>
      </c>
      <c r="E534" s="1">
        <v>40.799999999999997</v>
      </c>
      <c r="F534" s="4">
        <v>3.43</v>
      </c>
      <c r="G534" s="1">
        <v>61.7</v>
      </c>
      <c r="H534" s="4">
        <v>5.5500000000000001E-2</v>
      </c>
      <c r="I534" s="1">
        <v>211.3</v>
      </c>
      <c r="J534" s="4">
        <v>2.8799999999999999E-2</v>
      </c>
      <c r="K534" s="4">
        <v>9.06E-2</v>
      </c>
    </row>
    <row r="535" spans="1:11" x14ac:dyDescent="0.15">
      <c r="A535" s="1">
        <v>704</v>
      </c>
      <c r="B535" s="1">
        <v>1584.8</v>
      </c>
      <c r="C535" s="1">
        <v>100142891008</v>
      </c>
      <c r="D535" s="1">
        <v>23.3</v>
      </c>
      <c r="E535" s="1">
        <v>40.799999999999997</v>
      </c>
      <c r="F535" s="4">
        <v>3.43</v>
      </c>
      <c r="G535" s="1">
        <v>61.7</v>
      </c>
      <c r="H535" s="4">
        <v>5.5500000000000001E-2</v>
      </c>
      <c r="I535" s="1">
        <v>211.3</v>
      </c>
      <c r="J535" s="4">
        <v>2.8899999999999999E-2</v>
      </c>
      <c r="K535" s="4">
        <v>9.06E-2</v>
      </c>
    </row>
    <row r="536" spans="1:11" x14ac:dyDescent="0.15">
      <c r="A536" s="1">
        <v>705</v>
      </c>
      <c r="B536" s="1">
        <v>1590.3</v>
      </c>
      <c r="C536" s="1">
        <v>100141178880</v>
      </c>
      <c r="D536" s="1">
        <v>23.3</v>
      </c>
      <c r="E536" s="1">
        <v>40.9</v>
      </c>
      <c r="F536" s="4">
        <v>3.43</v>
      </c>
      <c r="G536" s="1">
        <v>61.7</v>
      </c>
      <c r="H536" s="4">
        <v>5.5500000000000001E-2</v>
      </c>
      <c r="I536" s="1">
        <v>211.3</v>
      </c>
      <c r="J536" s="4">
        <v>2.9000000000000001E-2</v>
      </c>
      <c r="K536" s="4">
        <v>9.06E-2</v>
      </c>
    </row>
    <row r="537" spans="1:11" x14ac:dyDescent="0.15">
      <c r="A537" s="1">
        <v>706</v>
      </c>
      <c r="B537" s="1">
        <v>1591.6</v>
      </c>
      <c r="C537" s="1">
        <v>100084432896</v>
      </c>
      <c r="D537" s="1">
        <v>23.1</v>
      </c>
      <c r="E537" s="1">
        <v>40.9</v>
      </c>
      <c r="F537" s="4">
        <v>3.43</v>
      </c>
      <c r="G537" s="1">
        <v>61.7</v>
      </c>
      <c r="H537" s="4">
        <v>5.5599999999999997E-2</v>
      </c>
      <c r="I537" s="1">
        <v>211.3</v>
      </c>
      <c r="J537" s="4">
        <v>2.9000000000000001E-2</v>
      </c>
      <c r="K537" s="4">
        <v>9.06E-2</v>
      </c>
    </row>
    <row r="538" spans="1:11" x14ac:dyDescent="0.15">
      <c r="A538" s="1">
        <v>707</v>
      </c>
      <c r="B538" s="1">
        <v>1591.3</v>
      </c>
      <c r="C538" s="1">
        <v>100113915904</v>
      </c>
      <c r="D538" s="1">
        <v>23.2</v>
      </c>
      <c r="E538" s="1">
        <v>40.9</v>
      </c>
      <c r="F538" s="4">
        <v>3.43</v>
      </c>
      <c r="G538" s="1">
        <v>61.7</v>
      </c>
      <c r="H538" s="4">
        <v>5.5599999999999997E-2</v>
      </c>
      <c r="I538" s="1">
        <v>211.3</v>
      </c>
      <c r="J538" s="4">
        <v>2.9000000000000001E-2</v>
      </c>
      <c r="K538" s="4">
        <v>9.06E-2</v>
      </c>
    </row>
    <row r="539" spans="1:11" x14ac:dyDescent="0.15">
      <c r="A539" s="1">
        <v>708</v>
      </c>
      <c r="B539" s="1">
        <v>1590.7</v>
      </c>
      <c r="C539" s="1">
        <v>100128317440</v>
      </c>
      <c r="D539" s="1">
        <v>23.2</v>
      </c>
      <c r="E539" s="1">
        <v>41</v>
      </c>
      <c r="F539" s="4">
        <v>3.43</v>
      </c>
      <c r="G539" s="1">
        <v>61.7</v>
      </c>
      <c r="H539" s="4">
        <v>5.5599999999999997E-2</v>
      </c>
      <c r="I539" s="1">
        <v>211.4</v>
      </c>
      <c r="J539" s="4">
        <v>2.9000000000000001E-2</v>
      </c>
      <c r="K539" s="4">
        <v>9.06E-2</v>
      </c>
    </row>
    <row r="540" spans="1:11" x14ac:dyDescent="0.15">
      <c r="A540" s="1">
        <v>709</v>
      </c>
      <c r="B540" s="1">
        <v>1590.2</v>
      </c>
      <c r="C540" s="1">
        <v>100132429824</v>
      </c>
      <c r="D540" s="1">
        <v>23.3</v>
      </c>
      <c r="E540" s="1">
        <v>41</v>
      </c>
      <c r="F540" s="4">
        <v>3.43</v>
      </c>
      <c r="G540" s="1">
        <v>61.7</v>
      </c>
      <c r="H540" s="4">
        <v>5.5599999999999997E-2</v>
      </c>
      <c r="I540" s="1">
        <v>211.4</v>
      </c>
      <c r="J540" s="4">
        <v>2.9000000000000001E-2</v>
      </c>
      <c r="K540" s="4">
        <v>9.06E-2</v>
      </c>
    </row>
    <row r="541" spans="1:11" x14ac:dyDescent="0.15">
      <c r="A541" s="1">
        <v>710</v>
      </c>
      <c r="B541" s="1">
        <v>1589.7</v>
      </c>
      <c r="C541" s="1">
        <v>100145119232</v>
      </c>
      <c r="D541" s="1">
        <v>23.3</v>
      </c>
      <c r="E541" s="1">
        <v>41</v>
      </c>
      <c r="F541" s="4">
        <v>3.43</v>
      </c>
      <c r="G541" s="1">
        <v>61.7</v>
      </c>
      <c r="H541" s="4">
        <v>5.5599999999999997E-2</v>
      </c>
      <c r="I541" s="1">
        <v>211.4</v>
      </c>
      <c r="J541" s="4">
        <v>2.9000000000000001E-2</v>
      </c>
      <c r="K541" s="4">
        <v>9.06E-2</v>
      </c>
    </row>
    <row r="542" spans="1:11" x14ac:dyDescent="0.15">
      <c r="A542" s="1">
        <v>711</v>
      </c>
      <c r="B542" s="1">
        <v>1590.1</v>
      </c>
      <c r="C542" s="1">
        <v>100133634048</v>
      </c>
      <c r="D542" s="1">
        <v>23.3</v>
      </c>
      <c r="E542" s="1">
        <v>41.1</v>
      </c>
      <c r="F542" s="4">
        <v>3.43</v>
      </c>
      <c r="G542" s="1">
        <v>61.7</v>
      </c>
      <c r="H542" s="4">
        <v>5.5599999999999997E-2</v>
      </c>
      <c r="I542" s="1">
        <v>211.4</v>
      </c>
      <c r="J542" s="4">
        <v>2.9000000000000001E-2</v>
      </c>
      <c r="K542" s="4">
        <v>9.06E-2</v>
      </c>
    </row>
    <row r="543" spans="1:11" x14ac:dyDescent="0.15">
      <c r="A543" s="1">
        <v>712</v>
      </c>
      <c r="B543" s="1">
        <v>1589.9</v>
      </c>
      <c r="C543" s="1">
        <v>100107059200</v>
      </c>
      <c r="D543" s="1">
        <v>23.2</v>
      </c>
      <c r="E543" s="1">
        <v>41.1</v>
      </c>
      <c r="F543" s="4">
        <v>3.43</v>
      </c>
      <c r="G543" s="1">
        <v>61.7</v>
      </c>
      <c r="H543" s="4">
        <v>5.5599999999999997E-2</v>
      </c>
      <c r="I543" s="1">
        <v>211.4</v>
      </c>
      <c r="J543" s="4">
        <v>2.9000000000000001E-2</v>
      </c>
      <c r="K543" s="4">
        <v>9.06E-2</v>
      </c>
    </row>
    <row r="544" spans="1:11" x14ac:dyDescent="0.15">
      <c r="A544" s="1">
        <v>713</v>
      </c>
      <c r="B544" s="1">
        <v>1588.9</v>
      </c>
      <c r="C544" s="1">
        <v>100093173760</v>
      </c>
      <c r="D544" s="1">
        <v>23.1</v>
      </c>
      <c r="E544" s="1">
        <v>41.1</v>
      </c>
      <c r="F544" s="4">
        <v>3.43</v>
      </c>
      <c r="G544" s="1">
        <v>61.7</v>
      </c>
      <c r="H544" s="4">
        <v>5.5599999999999997E-2</v>
      </c>
      <c r="I544" s="1">
        <v>211.4</v>
      </c>
      <c r="J544" s="4">
        <v>2.9000000000000001E-2</v>
      </c>
      <c r="K544" s="4">
        <v>9.06E-2</v>
      </c>
    </row>
    <row r="545" spans="1:11" x14ac:dyDescent="0.15">
      <c r="A545" s="1">
        <v>714</v>
      </c>
      <c r="B545" s="1">
        <v>1587.6</v>
      </c>
      <c r="C545" s="1">
        <v>100081696768</v>
      </c>
      <c r="D545" s="1">
        <v>23.1</v>
      </c>
      <c r="E545" s="1">
        <v>41.2</v>
      </c>
      <c r="F545" s="4">
        <v>3.43</v>
      </c>
      <c r="G545" s="1">
        <v>61.7</v>
      </c>
      <c r="H545" s="4">
        <v>5.5599999999999997E-2</v>
      </c>
      <c r="I545" s="1">
        <v>211.4</v>
      </c>
      <c r="J545" s="4">
        <v>2.9000000000000001E-2</v>
      </c>
      <c r="K545" s="4">
        <v>9.06E-2</v>
      </c>
    </row>
    <row r="546" spans="1:11" x14ac:dyDescent="0.15">
      <c r="A546" s="1">
        <v>715</v>
      </c>
      <c r="B546" s="1">
        <v>1587.5</v>
      </c>
      <c r="C546" s="1">
        <v>100095229952</v>
      </c>
      <c r="D546" s="1">
        <v>23.1</v>
      </c>
      <c r="E546" s="1">
        <v>41.2</v>
      </c>
      <c r="F546" s="4">
        <v>3.43</v>
      </c>
      <c r="G546" s="1">
        <v>61.7</v>
      </c>
      <c r="H546" s="4">
        <v>5.5599999999999997E-2</v>
      </c>
      <c r="I546" s="1">
        <v>211.4</v>
      </c>
      <c r="J546" s="4">
        <v>2.9000000000000001E-2</v>
      </c>
      <c r="K546" s="4">
        <v>9.06E-2</v>
      </c>
    </row>
    <row r="547" spans="1:11" x14ac:dyDescent="0.15">
      <c r="A547" s="1">
        <v>716</v>
      </c>
      <c r="B547" s="1">
        <v>1586.6</v>
      </c>
      <c r="C547" s="1">
        <v>100108771328</v>
      </c>
      <c r="D547" s="1">
        <v>23.2</v>
      </c>
      <c r="E547" s="1">
        <v>41.2</v>
      </c>
      <c r="F547" s="4">
        <v>3.43</v>
      </c>
      <c r="G547" s="1">
        <v>61.7</v>
      </c>
      <c r="H547" s="4">
        <v>5.5599999999999997E-2</v>
      </c>
      <c r="I547" s="1">
        <v>211.4</v>
      </c>
      <c r="J547" s="4">
        <v>2.8899999999999999E-2</v>
      </c>
      <c r="K547" s="4">
        <v>9.06E-2</v>
      </c>
    </row>
    <row r="548" spans="1:11" x14ac:dyDescent="0.15">
      <c r="A548" s="1">
        <v>717</v>
      </c>
      <c r="B548" s="1">
        <v>1586</v>
      </c>
      <c r="C548" s="1">
        <v>100097974272</v>
      </c>
      <c r="D548" s="1">
        <v>23.1</v>
      </c>
      <c r="E548" s="1">
        <v>41.2</v>
      </c>
      <c r="F548" s="4">
        <v>3.43</v>
      </c>
      <c r="G548" s="1">
        <v>61.7</v>
      </c>
      <c r="H548" s="4">
        <v>5.5599999999999997E-2</v>
      </c>
      <c r="I548" s="1">
        <v>211.4</v>
      </c>
      <c r="J548" s="4">
        <v>2.8899999999999999E-2</v>
      </c>
      <c r="K548" s="4">
        <v>9.06E-2</v>
      </c>
    </row>
    <row r="549" spans="1:11" x14ac:dyDescent="0.15">
      <c r="A549" s="1">
        <v>718</v>
      </c>
      <c r="B549" s="1">
        <v>1585.2</v>
      </c>
      <c r="C549" s="1">
        <v>100114432000</v>
      </c>
      <c r="D549" s="1">
        <v>23.1</v>
      </c>
      <c r="E549" s="1">
        <v>41.3</v>
      </c>
      <c r="F549" s="4">
        <v>3.43</v>
      </c>
      <c r="G549" s="1">
        <v>61.7</v>
      </c>
      <c r="H549" s="4">
        <v>5.5599999999999997E-2</v>
      </c>
      <c r="I549" s="1">
        <v>211.4</v>
      </c>
      <c r="J549" s="4">
        <v>2.8899999999999999E-2</v>
      </c>
      <c r="K549" s="4">
        <v>9.06E-2</v>
      </c>
    </row>
    <row r="550" spans="1:11" x14ac:dyDescent="0.15">
      <c r="A550" s="1">
        <v>719</v>
      </c>
      <c r="B550" s="1">
        <v>1585.4</v>
      </c>
      <c r="C550" s="1">
        <v>100119576576</v>
      </c>
      <c r="D550" s="1">
        <v>23.1</v>
      </c>
      <c r="E550" s="1">
        <v>41.3</v>
      </c>
      <c r="F550" s="4">
        <v>3.43</v>
      </c>
      <c r="G550" s="1">
        <v>61.7</v>
      </c>
      <c r="H550" s="4">
        <v>5.5599999999999997E-2</v>
      </c>
      <c r="I550" s="1">
        <v>211.4</v>
      </c>
      <c r="J550" s="4">
        <v>2.8899999999999999E-2</v>
      </c>
      <c r="K550" s="4">
        <v>9.06E-2</v>
      </c>
    </row>
    <row r="551" spans="1:11" x14ac:dyDescent="0.15">
      <c r="A551" s="1">
        <v>720</v>
      </c>
      <c r="B551" s="1">
        <v>1583.4</v>
      </c>
      <c r="C551" s="1">
        <v>100124377088</v>
      </c>
      <c r="D551" s="1">
        <v>23.2</v>
      </c>
      <c r="E551" s="1">
        <v>41.3</v>
      </c>
      <c r="F551" s="4">
        <v>3.43</v>
      </c>
      <c r="G551" s="1">
        <v>61.7</v>
      </c>
      <c r="H551" s="4">
        <v>5.5599999999999997E-2</v>
      </c>
      <c r="I551" s="1">
        <v>211.4</v>
      </c>
      <c r="J551" s="4">
        <v>2.8899999999999999E-2</v>
      </c>
      <c r="K551" s="4">
        <v>9.06E-2</v>
      </c>
    </row>
    <row r="552" spans="1:11" x14ac:dyDescent="0.15">
      <c r="A552" s="1">
        <v>721</v>
      </c>
      <c r="B552" s="1">
        <v>1582.7</v>
      </c>
      <c r="C552" s="1">
        <v>100148379648</v>
      </c>
      <c r="D552" s="1">
        <v>23.3</v>
      </c>
      <c r="E552" s="1">
        <v>41.4</v>
      </c>
      <c r="F552" s="4">
        <v>3.43</v>
      </c>
      <c r="G552" s="1">
        <v>61.7</v>
      </c>
      <c r="H552" s="4">
        <v>5.5599999999999997E-2</v>
      </c>
      <c r="I552" s="1">
        <v>211.4</v>
      </c>
      <c r="J552" s="4">
        <v>2.8899999999999999E-2</v>
      </c>
      <c r="K552" s="4">
        <v>9.06E-2</v>
      </c>
    </row>
    <row r="553" spans="1:11" x14ac:dyDescent="0.15">
      <c r="A553" s="1">
        <v>722</v>
      </c>
      <c r="B553" s="1">
        <v>1583.4</v>
      </c>
      <c r="C553" s="1">
        <v>100139286528</v>
      </c>
      <c r="D553" s="1">
        <v>23.3</v>
      </c>
      <c r="E553" s="1">
        <v>41.4</v>
      </c>
      <c r="F553" s="4">
        <v>3.43</v>
      </c>
      <c r="G553" s="1">
        <v>61.7</v>
      </c>
      <c r="H553" s="4">
        <v>5.5599999999999997E-2</v>
      </c>
      <c r="I553" s="1">
        <v>211.4</v>
      </c>
      <c r="J553" s="4">
        <v>2.8899999999999999E-2</v>
      </c>
      <c r="K553" s="4">
        <v>9.06E-2</v>
      </c>
    </row>
    <row r="554" spans="1:11" x14ac:dyDescent="0.15">
      <c r="A554" s="1">
        <v>723</v>
      </c>
      <c r="B554" s="1">
        <v>1582.9</v>
      </c>
      <c r="C554" s="1">
        <v>100164329472</v>
      </c>
      <c r="D554" s="1">
        <v>23.3</v>
      </c>
      <c r="E554" s="1">
        <v>41.4</v>
      </c>
      <c r="F554" s="4">
        <v>3.43</v>
      </c>
      <c r="G554" s="1">
        <v>61.7</v>
      </c>
      <c r="H554" s="4">
        <v>5.5599999999999997E-2</v>
      </c>
      <c r="I554" s="1">
        <v>211.4</v>
      </c>
      <c r="J554" s="4">
        <v>2.8899999999999999E-2</v>
      </c>
      <c r="K554" s="4">
        <v>9.06E-2</v>
      </c>
    </row>
    <row r="555" spans="1:11" x14ac:dyDescent="0.15">
      <c r="A555" s="1">
        <v>724</v>
      </c>
      <c r="B555" s="1">
        <v>1582.4</v>
      </c>
      <c r="C555" s="1">
        <v>100133806080</v>
      </c>
      <c r="D555" s="1">
        <v>23.3</v>
      </c>
      <c r="E555" s="1">
        <v>41.5</v>
      </c>
      <c r="F555" s="4">
        <v>3.43</v>
      </c>
      <c r="G555" s="1">
        <v>61.7</v>
      </c>
      <c r="H555" s="4">
        <v>5.5599999999999997E-2</v>
      </c>
      <c r="I555" s="1">
        <v>211.4</v>
      </c>
      <c r="J555" s="4">
        <v>2.8899999999999999E-2</v>
      </c>
      <c r="K555" s="4">
        <v>9.06E-2</v>
      </c>
    </row>
    <row r="556" spans="1:11" x14ac:dyDescent="0.15">
      <c r="A556" s="1">
        <v>725</v>
      </c>
      <c r="B556" s="1">
        <v>1581.3</v>
      </c>
      <c r="C556" s="1">
        <v>100151975936</v>
      </c>
      <c r="D556" s="1">
        <v>23.3</v>
      </c>
      <c r="E556" s="1">
        <v>41.5</v>
      </c>
      <c r="F556" s="4">
        <v>3.43</v>
      </c>
      <c r="G556" s="1">
        <v>61.7</v>
      </c>
      <c r="H556" s="4">
        <v>5.5599999999999997E-2</v>
      </c>
      <c r="I556" s="1">
        <v>211.4</v>
      </c>
      <c r="J556" s="4">
        <v>2.8899999999999999E-2</v>
      </c>
      <c r="K556" s="4">
        <v>9.06E-2</v>
      </c>
    </row>
    <row r="557" spans="1:11" x14ac:dyDescent="0.15">
      <c r="A557" s="1">
        <v>726</v>
      </c>
      <c r="B557" s="1">
        <v>1580.9</v>
      </c>
      <c r="C557" s="1">
        <v>100143923200</v>
      </c>
      <c r="D557" s="1">
        <v>23.3</v>
      </c>
      <c r="E557" s="1">
        <v>41.5</v>
      </c>
      <c r="F557" s="4">
        <v>3.43</v>
      </c>
      <c r="G557" s="1">
        <v>61.7</v>
      </c>
      <c r="H557" s="4">
        <v>5.5599999999999997E-2</v>
      </c>
      <c r="I557" s="1">
        <v>211.5</v>
      </c>
      <c r="J557" s="4">
        <v>2.8799999999999999E-2</v>
      </c>
      <c r="K557" s="4">
        <v>9.06E-2</v>
      </c>
    </row>
    <row r="558" spans="1:11" x14ac:dyDescent="0.15">
      <c r="A558" s="1">
        <v>727</v>
      </c>
      <c r="B558" s="1">
        <v>1579.1</v>
      </c>
      <c r="C558" s="1">
        <v>100150779904</v>
      </c>
      <c r="D558" s="1">
        <v>23.3</v>
      </c>
      <c r="E558" s="1">
        <v>41.6</v>
      </c>
      <c r="F558" s="4">
        <v>3.43</v>
      </c>
      <c r="G558" s="1">
        <v>61.7</v>
      </c>
      <c r="H558" s="4">
        <v>5.5599999999999997E-2</v>
      </c>
      <c r="I558" s="1">
        <v>211.4</v>
      </c>
      <c r="J558" s="4">
        <v>2.8799999999999999E-2</v>
      </c>
      <c r="K558" s="4">
        <v>9.06E-2</v>
      </c>
    </row>
    <row r="559" spans="1:11" x14ac:dyDescent="0.15">
      <c r="A559" s="1">
        <v>728</v>
      </c>
      <c r="B559" s="1">
        <v>1579.3</v>
      </c>
      <c r="C559" s="1">
        <v>100123344896</v>
      </c>
      <c r="D559" s="1">
        <v>23.3</v>
      </c>
      <c r="E559" s="1">
        <v>41.6</v>
      </c>
      <c r="F559" s="4">
        <v>3.43</v>
      </c>
      <c r="G559" s="1">
        <v>61.7</v>
      </c>
      <c r="H559" s="4">
        <v>5.5599999999999997E-2</v>
      </c>
      <c r="I559" s="1">
        <v>211.5</v>
      </c>
      <c r="J559" s="4">
        <v>2.8799999999999999E-2</v>
      </c>
      <c r="K559" s="4">
        <v>9.06E-2</v>
      </c>
    </row>
    <row r="560" spans="1:11" x14ac:dyDescent="0.15">
      <c r="A560" s="1">
        <v>729</v>
      </c>
      <c r="B560" s="1">
        <v>1556.5</v>
      </c>
      <c r="C560" s="1">
        <v>100134150144</v>
      </c>
      <c r="D560" s="1">
        <v>23.2</v>
      </c>
      <c r="E560" s="1">
        <v>41.6</v>
      </c>
      <c r="F560" s="4">
        <v>3.43</v>
      </c>
      <c r="G560" s="1">
        <v>61.7</v>
      </c>
      <c r="H560" s="4">
        <v>5.5599999999999997E-2</v>
      </c>
      <c r="I560" s="1">
        <v>211.4</v>
      </c>
      <c r="J560" s="4">
        <v>2.8400000000000002E-2</v>
      </c>
      <c r="K560" s="4">
        <v>9.06E-2</v>
      </c>
    </row>
    <row r="561" spans="1:11" x14ac:dyDescent="0.15">
      <c r="A561" s="1">
        <v>730</v>
      </c>
      <c r="B561" s="1">
        <v>1556.3</v>
      </c>
      <c r="C561" s="1">
        <v>100161413120</v>
      </c>
      <c r="D561" s="1">
        <v>23.3</v>
      </c>
      <c r="E561" s="1">
        <v>41.6</v>
      </c>
      <c r="F561" s="4">
        <v>3.43</v>
      </c>
      <c r="G561" s="1">
        <v>61.7</v>
      </c>
      <c r="H561" s="4">
        <v>5.5599999999999997E-2</v>
      </c>
      <c r="I561" s="1">
        <v>211.5</v>
      </c>
      <c r="J561" s="4">
        <v>2.8400000000000002E-2</v>
      </c>
      <c r="K561" s="4">
        <v>9.06E-2</v>
      </c>
    </row>
    <row r="562" spans="1:11" x14ac:dyDescent="0.15">
      <c r="A562" s="1">
        <v>731</v>
      </c>
      <c r="B562" s="1">
        <v>1563.7</v>
      </c>
      <c r="C562" s="1">
        <v>100194344960</v>
      </c>
      <c r="D562" s="1">
        <v>23.2</v>
      </c>
      <c r="E562" s="1">
        <v>41.7</v>
      </c>
      <c r="F562" s="4">
        <v>3.43</v>
      </c>
      <c r="G562" s="1">
        <v>61.7</v>
      </c>
      <c r="H562" s="4">
        <v>5.5599999999999997E-2</v>
      </c>
      <c r="I562" s="1">
        <v>211.5</v>
      </c>
      <c r="J562" s="4">
        <v>2.8500000000000001E-2</v>
      </c>
      <c r="K562" s="4">
        <v>9.06E-2</v>
      </c>
    </row>
    <row r="563" spans="1:11" x14ac:dyDescent="0.15">
      <c r="A563" s="1">
        <v>732</v>
      </c>
      <c r="B563" s="1">
        <v>1566.3</v>
      </c>
      <c r="C563" s="1">
        <v>100173586432</v>
      </c>
      <c r="D563" s="1">
        <v>23.3</v>
      </c>
      <c r="E563" s="1">
        <v>41.7</v>
      </c>
      <c r="F563" s="4">
        <v>3.43</v>
      </c>
      <c r="G563" s="1">
        <v>61.7</v>
      </c>
      <c r="H563" s="4">
        <v>5.5599999999999997E-2</v>
      </c>
      <c r="I563" s="1">
        <v>211.5</v>
      </c>
      <c r="J563" s="4">
        <v>2.86E-2</v>
      </c>
      <c r="K563" s="4">
        <v>9.06E-2</v>
      </c>
    </row>
    <row r="564" spans="1:11" x14ac:dyDescent="0.15">
      <c r="A564" s="1">
        <v>733</v>
      </c>
      <c r="B564" s="1">
        <v>1568.2</v>
      </c>
      <c r="C564" s="1">
        <v>100288053248</v>
      </c>
      <c r="D564" s="1">
        <v>23.3</v>
      </c>
      <c r="E564" s="1">
        <v>41.7</v>
      </c>
      <c r="F564" s="4">
        <v>3.43</v>
      </c>
      <c r="G564" s="1">
        <v>61.7</v>
      </c>
      <c r="H564" s="4">
        <v>5.5599999999999997E-2</v>
      </c>
      <c r="I564" s="1">
        <v>211.5</v>
      </c>
      <c r="J564" s="4">
        <v>2.86E-2</v>
      </c>
      <c r="K564" s="4">
        <v>9.06E-2</v>
      </c>
    </row>
    <row r="565" spans="1:11" x14ac:dyDescent="0.15">
      <c r="A565" s="1">
        <v>734</v>
      </c>
      <c r="B565" s="1">
        <v>1571.1</v>
      </c>
      <c r="C565" s="1">
        <v>100119920640</v>
      </c>
      <c r="D565" s="1">
        <v>23.3</v>
      </c>
      <c r="E565" s="1">
        <v>41.8</v>
      </c>
      <c r="F565" s="4">
        <v>3.43</v>
      </c>
      <c r="G565" s="1">
        <v>61.7</v>
      </c>
      <c r="H565" s="4">
        <v>5.5599999999999997E-2</v>
      </c>
      <c r="I565" s="1">
        <v>211.5</v>
      </c>
      <c r="J565" s="4">
        <v>2.87E-2</v>
      </c>
      <c r="K565" s="4">
        <v>9.06E-2</v>
      </c>
    </row>
    <row r="566" spans="1:11" x14ac:dyDescent="0.15">
      <c r="A566" s="1">
        <v>735</v>
      </c>
      <c r="B566" s="1">
        <v>1573.7</v>
      </c>
      <c r="C566" s="1">
        <v>100199661568</v>
      </c>
      <c r="D566" s="1">
        <v>23.4</v>
      </c>
      <c r="E566" s="1">
        <v>41.8</v>
      </c>
      <c r="F566" s="4">
        <v>3.43</v>
      </c>
      <c r="G566" s="1">
        <v>61.7</v>
      </c>
      <c r="H566" s="4">
        <v>5.5599999999999997E-2</v>
      </c>
      <c r="I566" s="1">
        <v>211.5</v>
      </c>
      <c r="J566" s="4">
        <v>2.87E-2</v>
      </c>
      <c r="K566" s="4">
        <v>9.06E-2</v>
      </c>
    </row>
    <row r="567" spans="1:11" x14ac:dyDescent="0.15">
      <c r="A567" s="1">
        <v>736</v>
      </c>
      <c r="B567" s="1">
        <v>1576.6</v>
      </c>
      <c r="C567" s="1">
        <v>100261609472</v>
      </c>
      <c r="D567" s="1">
        <v>23.4</v>
      </c>
      <c r="E567" s="1">
        <v>41.8</v>
      </c>
      <c r="F567" s="4">
        <v>3.43</v>
      </c>
      <c r="G567" s="1">
        <v>61.7</v>
      </c>
      <c r="H567" s="4">
        <v>5.5599999999999997E-2</v>
      </c>
      <c r="I567" s="1">
        <v>211.5</v>
      </c>
      <c r="J567" s="4">
        <v>2.8799999999999999E-2</v>
      </c>
      <c r="K567" s="4">
        <v>9.06E-2</v>
      </c>
    </row>
    <row r="568" spans="1:11" x14ac:dyDescent="0.15">
      <c r="A568" s="1">
        <v>737</v>
      </c>
      <c r="B568" s="1">
        <v>1578.8</v>
      </c>
      <c r="C568" s="1">
        <v>100151123968</v>
      </c>
      <c r="D568" s="1">
        <v>23.4</v>
      </c>
      <c r="E568" s="1">
        <v>41.9</v>
      </c>
      <c r="F568" s="4">
        <v>3.43</v>
      </c>
      <c r="G568" s="1">
        <v>61.7</v>
      </c>
      <c r="H568" s="4">
        <v>5.5599999999999997E-2</v>
      </c>
      <c r="I568" s="1">
        <v>211.5</v>
      </c>
      <c r="J568" s="4">
        <v>2.8799999999999999E-2</v>
      </c>
      <c r="K568" s="4">
        <v>9.06E-2</v>
      </c>
    </row>
    <row r="569" spans="1:11" x14ac:dyDescent="0.15">
      <c r="A569" s="1">
        <v>738</v>
      </c>
      <c r="B569" s="1">
        <v>1580.4</v>
      </c>
      <c r="C569" s="1">
        <v>100188856320</v>
      </c>
      <c r="D569" s="1">
        <v>23.5</v>
      </c>
      <c r="E569" s="1">
        <v>41.9</v>
      </c>
      <c r="F569" s="4">
        <v>3.43</v>
      </c>
      <c r="G569" s="1">
        <v>61.7</v>
      </c>
      <c r="H569" s="4">
        <v>5.5599999999999997E-2</v>
      </c>
      <c r="I569" s="1">
        <v>211.5</v>
      </c>
      <c r="J569" s="4">
        <v>2.8799999999999999E-2</v>
      </c>
      <c r="K569" s="4">
        <v>9.06E-2</v>
      </c>
    </row>
    <row r="570" spans="1:11" x14ac:dyDescent="0.15">
      <c r="A570" s="1">
        <v>739</v>
      </c>
      <c r="B570" s="1">
        <v>1582.6</v>
      </c>
      <c r="C570" s="1">
        <v>100176502784</v>
      </c>
      <c r="D570" s="1">
        <v>23.5</v>
      </c>
      <c r="E570" s="1">
        <v>41.9</v>
      </c>
      <c r="F570" s="4">
        <v>3.43</v>
      </c>
      <c r="G570" s="1">
        <v>61.7</v>
      </c>
      <c r="H570" s="4">
        <v>5.5599999999999997E-2</v>
      </c>
      <c r="I570" s="1">
        <v>211.5</v>
      </c>
      <c r="J570" s="4">
        <v>2.8899999999999999E-2</v>
      </c>
      <c r="K570" s="4">
        <v>9.06E-2</v>
      </c>
    </row>
    <row r="571" spans="1:11" x14ac:dyDescent="0.15">
      <c r="A571" s="1">
        <v>740</v>
      </c>
      <c r="B571" s="1">
        <v>1581.9</v>
      </c>
      <c r="C571" s="1">
        <v>100317585408</v>
      </c>
      <c r="D571" s="1">
        <v>23.5</v>
      </c>
      <c r="E571" s="1">
        <v>41.9</v>
      </c>
      <c r="F571" s="4">
        <v>3.43</v>
      </c>
      <c r="G571" s="1">
        <v>61.7</v>
      </c>
      <c r="H571" s="4">
        <v>5.5599999999999997E-2</v>
      </c>
      <c r="I571" s="1">
        <v>211.5</v>
      </c>
      <c r="J571" s="4">
        <v>2.8899999999999999E-2</v>
      </c>
      <c r="K571" s="4">
        <v>9.06E-2</v>
      </c>
    </row>
    <row r="572" spans="1:11" x14ac:dyDescent="0.15">
      <c r="A572" s="1">
        <v>741</v>
      </c>
      <c r="B572" s="1">
        <v>1582.3</v>
      </c>
      <c r="C572" s="1">
        <v>100180795392</v>
      </c>
      <c r="D572" s="1">
        <v>23.4</v>
      </c>
      <c r="E572" s="1">
        <v>42</v>
      </c>
      <c r="F572" s="4">
        <v>3.43</v>
      </c>
      <c r="G572" s="1">
        <v>61.7</v>
      </c>
      <c r="H572" s="4">
        <v>5.5599999999999997E-2</v>
      </c>
      <c r="I572" s="1">
        <v>211.5</v>
      </c>
      <c r="J572" s="4">
        <v>2.8899999999999999E-2</v>
      </c>
      <c r="K572" s="4">
        <v>9.06E-2</v>
      </c>
    </row>
    <row r="573" spans="1:11" x14ac:dyDescent="0.15">
      <c r="A573" s="1">
        <v>742</v>
      </c>
      <c r="B573" s="1">
        <v>1583.3</v>
      </c>
      <c r="C573" s="1">
        <v>100172562432</v>
      </c>
      <c r="D573" s="1">
        <v>23.4</v>
      </c>
      <c r="E573" s="1">
        <v>42</v>
      </c>
      <c r="F573" s="4">
        <v>3.43</v>
      </c>
      <c r="G573" s="1">
        <v>61.7</v>
      </c>
      <c r="H573" s="4">
        <v>5.5599999999999997E-2</v>
      </c>
      <c r="I573" s="1">
        <v>211.6</v>
      </c>
      <c r="J573" s="4">
        <v>2.8899999999999999E-2</v>
      </c>
      <c r="K573" s="4">
        <v>9.06E-2</v>
      </c>
    </row>
    <row r="574" spans="1:11" x14ac:dyDescent="0.15">
      <c r="A574" s="1">
        <v>743</v>
      </c>
      <c r="B574" s="1">
        <v>1583.2</v>
      </c>
      <c r="C574" s="1">
        <v>100161241088</v>
      </c>
      <c r="D574" s="1">
        <v>23.4</v>
      </c>
      <c r="E574" s="1">
        <v>42</v>
      </c>
      <c r="F574" s="4">
        <v>3.43</v>
      </c>
      <c r="G574" s="1">
        <v>61.7</v>
      </c>
      <c r="H574" s="4">
        <v>5.5599999999999997E-2</v>
      </c>
      <c r="I574" s="1">
        <v>211.6</v>
      </c>
      <c r="J574" s="4">
        <v>2.8899999999999999E-2</v>
      </c>
      <c r="K574" s="4">
        <v>9.06E-2</v>
      </c>
    </row>
    <row r="575" spans="1:11" x14ac:dyDescent="0.15">
      <c r="A575" s="1">
        <v>744</v>
      </c>
      <c r="B575" s="1">
        <v>1583.2</v>
      </c>
      <c r="C575" s="1">
        <v>100154720256</v>
      </c>
      <c r="D575" s="1">
        <v>23.3</v>
      </c>
      <c r="E575" s="1">
        <v>42.1</v>
      </c>
      <c r="F575" s="4">
        <v>3.43</v>
      </c>
      <c r="G575" s="1">
        <v>61.7</v>
      </c>
      <c r="H575" s="4">
        <v>5.5599999999999997E-2</v>
      </c>
      <c r="I575" s="1">
        <v>211.6</v>
      </c>
      <c r="J575" s="4">
        <v>2.8899999999999999E-2</v>
      </c>
      <c r="K575" s="4">
        <v>9.06E-2</v>
      </c>
    </row>
    <row r="576" spans="1:11" x14ac:dyDescent="0.15">
      <c r="A576" s="1">
        <v>745</v>
      </c>
      <c r="B576" s="1">
        <v>1584.5</v>
      </c>
      <c r="C576" s="1">
        <v>100240326656</v>
      </c>
      <c r="D576" s="1">
        <v>23.3</v>
      </c>
      <c r="E576" s="1">
        <v>42.1</v>
      </c>
      <c r="F576" s="4">
        <v>3.43</v>
      </c>
      <c r="G576" s="1">
        <v>61.7</v>
      </c>
      <c r="H576" s="4">
        <v>5.5599999999999997E-2</v>
      </c>
      <c r="I576" s="1">
        <v>211.6</v>
      </c>
      <c r="J576" s="4">
        <v>2.8899999999999999E-2</v>
      </c>
      <c r="K576" s="4">
        <v>9.06E-2</v>
      </c>
    </row>
    <row r="577" spans="1:11" x14ac:dyDescent="0.15">
      <c r="A577" s="1">
        <v>746</v>
      </c>
      <c r="B577" s="1">
        <v>1584.6</v>
      </c>
      <c r="C577" s="1">
        <v>100441833472</v>
      </c>
      <c r="D577" s="1">
        <v>23.4</v>
      </c>
      <c r="E577" s="1">
        <v>42.1</v>
      </c>
      <c r="F577" s="4">
        <v>3.43</v>
      </c>
      <c r="G577" s="1">
        <v>61.7</v>
      </c>
      <c r="H577" s="4">
        <v>5.5599999999999997E-2</v>
      </c>
      <c r="I577" s="1">
        <v>211.6</v>
      </c>
      <c r="J577" s="4">
        <v>2.8899999999999999E-2</v>
      </c>
      <c r="K577" s="4">
        <v>9.0700000000000003E-2</v>
      </c>
    </row>
    <row r="578" spans="1:11" x14ac:dyDescent="0.15">
      <c r="A578" s="1">
        <v>747</v>
      </c>
      <c r="B578" s="1">
        <v>1584.2</v>
      </c>
      <c r="C578" s="1">
        <v>100112719872</v>
      </c>
      <c r="D578" s="1">
        <v>23.4</v>
      </c>
      <c r="E578" s="1">
        <v>42.1</v>
      </c>
      <c r="F578" s="4">
        <v>3.43</v>
      </c>
      <c r="G578" s="1">
        <v>61.7</v>
      </c>
      <c r="H578" s="4">
        <v>5.5599999999999997E-2</v>
      </c>
      <c r="I578" s="1">
        <v>211.6</v>
      </c>
      <c r="J578" s="4">
        <v>2.8899999999999999E-2</v>
      </c>
      <c r="K578" s="4">
        <v>9.06E-2</v>
      </c>
    </row>
    <row r="579" spans="1:11" x14ac:dyDescent="0.15">
      <c r="A579" s="1">
        <v>748</v>
      </c>
      <c r="B579" s="1">
        <v>1584.5</v>
      </c>
      <c r="C579" s="1">
        <v>100164673536</v>
      </c>
      <c r="D579" s="1">
        <v>23.4</v>
      </c>
      <c r="E579" s="1">
        <v>42.2</v>
      </c>
      <c r="F579" s="4">
        <v>3.43</v>
      </c>
      <c r="G579" s="1">
        <v>61.7</v>
      </c>
      <c r="H579" s="4">
        <v>5.5599999999999997E-2</v>
      </c>
      <c r="I579" s="1">
        <v>211.6</v>
      </c>
      <c r="J579" s="4">
        <v>2.8899999999999999E-2</v>
      </c>
      <c r="K579" s="4">
        <v>9.06E-2</v>
      </c>
    </row>
    <row r="580" spans="1:11" x14ac:dyDescent="0.15">
      <c r="A580" s="1">
        <v>749</v>
      </c>
      <c r="B580" s="1">
        <v>1584.5</v>
      </c>
      <c r="C580" s="1">
        <v>100181647360</v>
      </c>
      <c r="D580" s="1">
        <v>23.4</v>
      </c>
      <c r="E580" s="1">
        <v>42.2</v>
      </c>
      <c r="F580" s="4">
        <v>3.43</v>
      </c>
      <c r="G580" s="1">
        <v>61.7</v>
      </c>
      <c r="H580" s="4">
        <v>5.5599999999999997E-2</v>
      </c>
      <c r="I580" s="1">
        <v>211.6</v>
      </c>
      <c r="J580" s="4">
        <v>2.8899999999999999E-2</v>
      </c>
      <c r="K580" s="4">
        <v>9.06E-2</v>
      </c>
    </row>
    <row r="581" spans="1:11" x14ac:dyDescent="0.15">
      <c r="A581" s="1">
        <v>750</v>
      </c>
      <c r="B581" s="1">
        <v>1585.6</v>
      </c>
      <c r="C581" s="1">
        <v>100186628096</v>
      </c>
      <c r="D581" s="1">
        <v>23.4</v>
      </c>
      <c r="E581" s="1">
        <v>42.2</v>
      </c>
      <c r="F581" s="4">
        <v>3.43</v>
      </c>
      <c r="G581" s="1">
        <v>61.7</v>
      </c>
      <c r="H581" s="4">
        <v>5.5599999999999997E-2</v>
      </c>
      <c r="I581" s="1">
        <v>211.6</v>
      </c>
      <c r="J581" s="4">
        <v>2.8899999999999999E-2</v>
      </c>
      <c r="K581" s="4">
        <v>9.06E-2</v>
      </c>
    </row>
    <row r="582" spans="1:11" x14ac:dyDescent="0.15">
      <c r="A582" s="1">
        <v>751</v>
      </c>
      <c r="B582" s="1">
        <v>1586</v>
      </c>
      <c r="C582" s="1">
        <v>100191256576</v>
      </c>
      <c r="D582" s="1">
        <v>23.4</v>
      </c>
      <c r="E582" s="1">
        <v>42.3</v>
      </c>
      <c r="F582" s="4">
        <v>3.43</v>
      </c>
      <c r="G582" s="1">
        <v>61.7</v>
      </c>
      <c r="H582" s="4">
        <v>5.5599999999999997E-2</v>
      </c>
      <c r="I582" s="1">
        <v>211.6</v>
      </c>
      <c r="J582" s="4">
        <v>2.8899999999999999E-2</v>
      </c>
      <c r="K582" s="4">
        <v>9.06E-2</v>
      </c>
    </row>
    <row r="583" spans="1:11" x14ac:dyDescent="0.15">
      <c r="A583" s="1">
        <v>752</v>
      </c>
      <c r="B583" s="1">
        <v>1586.5</v>
      </c>
      <c r="C583" s="1">
        <v>100184219648</v>
      </c>
      <c r="D583" s="1">
        <v>23.4</v>
      </c>
      <c r="E583" s="1">
        <v>42.3</v>
      </c>
      <c r="F583" s="4">
        <v>3.43</v>
      </c>
      <c r="G583" s="1">
        <v>61.7</v>
      </c>
      <c r="H583" s="4">
        <v>5.5599999999999997E-2</v>
      </c>
      <c r="I583" s="1">
        <v>211.6</v>
      </c>
      <c r="J583" s="4">
        <v>2.8899999999999999E-2</v>
      </c>
      <c r="K583" s="4">
        <v>9.06E-2</v>
      </c>
    </row>
    <row r="584" spans="1:11" x14ac:dyDescent="0.15">
      <c r="A584" s="1">
        <v>753</v>
      </c>
      <c r="B584" s="1">
        <v>1587.4</v>
      </c>
      <c r="C584" s="1">
        <v>100182163456</v>
      </c>
      <c r="D584" s="1">
        <v>23.4</v>
      </c>
      <c r="E584" s="1">
        <v>42.3</v>
      </c>
      <c r="F584" s="4">
        <v>3.43</v>
      </c>
      <c r="G584" s="1">
        <v>61.7</v>
      </c>
      <c r="H584" s="4">
        <v>5.5599999999999997E-2</v>
      </c>
      <c r="I584" s="1">
        <v>211.6</v>
      </c>
      <c r="J584" s="4">
        <v>2.9000000000000001E-2</v>
      </c>
      <c r="K584" s="4">
        <v>9.06E-2</v>
      </c>
    </row>
    <row r="585" spans="1:11" x14ac:dyDescent="0.15">
      <c r="A585" s="1">
        <v>754</v>
      </c>
      <c r="B585" s="1">
        <v>1587.4</v>
      </c>
      <c r="C585" s="1">
        <v>100180107264</v>
      </c>
      <c r="D585" s="1">
        <v>23.4</v>
      </c>
      <c r="E585" s="1">
        <v>42.4</v>
      </c>
      <c r="F585" s="4">
        <v>3.43</v>
      </c>
      <c r="G585" s="1">
        <v>61.7</v>
      </c>
      <c r="H585" s="4">
        <v>5.5599999999999997E-2</v>
      </c>
      <c r="I585" s="1">
        <v>211.6</v>
      </c>
      <c r="J585" s="4">
        <v>2.9000000000000001E-2</v>
      </c>
      <c r="K585" s="4">
        <v>9.06E-2</v>
      </c>
    </row>
    <row r="586" spans="1:11" x14ac:dyDescent="0.15">
      <c r="A586" s="1">
        <v>755</v>
      </c>
      <c r="B586" s="1">
        <v>1587.1</v>
      </c>
      <c r="C586" s="1">
        <v>100262813696</v>
      </c>
      <c r="D586" s="1">
        <v>23.3</v>
      </c>
      <c r="E586" s="1">
        <v>42.4</v>
      </c>
      <c r="F586" s="4">
        <v>3.43</v>
      </c>
      <c r="G586" s="1">
        <v>61.7</v>
      </c>
      <c r="H586" s="4">
        <v>5.5599999999999997E-2</v>
      </c>
      <c r="I586" s="1">
        <v>211.6</v>
      </c>
      <c r="J586" s="4">
        <v>2.8899999999999999E-2</v>
      </c>
      <c r="K586" s="4">
        <v>9.06E-2</v>
      </c>
    </row>
    <row r="587" spans="1:11" x14ac:dyDescent="0.15">
      <c r="A587" s="1">
        <v>756</v>
      </c>
      <c r="B587" s="1">
        <v>1587.9</v>
      </c>
      <c r="C587" s="1">
        <v>100279640064</v>
      </c>
      <c r="D587" s="1">
        <v>23.3</v>
      </c>
      <c r="E587" s="1">
        <v>42.4</v>
      </c>
      <c r="F587" s="4">
        <v>3.43</v>
      </c>
      <c r="G587" s="1">
        <v>61.7</v>
      </c>
      <c r="H587" s="4">
        <v>5.5599999999999997E-2</v>
      </c>
      <c r="I587" s="1">
        <v>211.6</v>
      </c>
      <c r="J587" s="4">
        <v>2.9000000000000001E-2</v>
      </c>
      <c r="K587" s="4">
        <v>9.06E-2</v>
      </c>
    </row>
    <row r="588" spans="1:11" x14ac:dyDescent="0.15">
      <c r="A588" s="1">
        <v>757</v>
      </c>
      <c r="B588" s="1">
        <v>1588.6</v>
      </c>
      <c r="C588" s="1">
        <v>100071751680</v>
      </c>
      <c r="D588" s="1">
        <v>23.2</v>
      </c>
      <c r="E588" s="1">
        <v>42.4</v>
      </c>
      <c r="F588" s="4">
        <v>3.43</v>
      </c>
      <c r="G588" s="1">
        <v>61.7</v>
      </c>
      <c r="H588" s="4">
        <v>5.5599999999999997E-2</v>
      </c>
      <c r="I588" s="1">
        <v>211.6</v>
      </c>
      <c r="J588" s="4">
        <v>2.9000000000000001E-2</v>
      </c>
      <c r="K588" s="4">
        <v>9.06E-2</v>
      </c>
    </row>
    <row r="589" spans="1:11" x14ac:dyDescent="0.15">
      <c r="A589" s="1">
        <v>758</v>
      </c>
      <c r="B589" s="1">
        <v>1589.2</v>
      </c>
      <c r="C589" s="1">
        <v>100201373696</v>
      </c>
      <c r="D589" s="1">
        <v>23.3</v>
      </c>
      <c r="E589" s="1">
        <v>42.5</v>
      </c>
      <c r="F589" s="4">
        <v>3.43</v>
      </c>
      <c r="G589" s="1">
        <v>61.7</v>
      </c>
      <c r="H589" s="4">
        <v>5.5599999999999997E-2</v>
      </c>
      <c r="I589" s="1">
        <v>211.6</v>
      </c>
      <c r="J589" s="4">
        <v>2.9000000000000001E-2</v>
      </c>
      <c r="K589" s="4">
        <v>9.06E-2</v>
      </c>
    </row>
    <row r="590" spans="1:11" x14ac:dyDescent="0.15">
      <c r="A590" s="1">
        <v>759</v>
      </c>
      <c r="B590" s="1">
        <v>1588.4</v>
      </c>
      <c r="C590" s="1">
        <v>100544012288</v>
      </c>
      <c r="D590" s="1">
        <v>23.4</v>
      </c>
      <c r="E590" s="1">
        <v>42.5</v>
      </c>
      <c r="F590" s="4">
        <v>3.43</v>
      </c>
      <c r="G590" s="1">
        <v>61.7</v>
      </c>
      <c r="H590" s="4">
        <v>5.5599999999999997E-2</v>
      </c>
      <c r="I590" s="1">
        <v>211.6</v>
      </c>
      <c r="J590" s="4">
        <v>2.9000000000000001E-2</v>
      </c>
      <c r="K590" s="4">
        <v>9.0700000000000003E-2</v>
      </c>
    </row>
    <row r="591" spans="1:11" x14ac:dyDescent="0.15">
      <c r="A591" s="1">
        <v>760</v>
      </c>
      <c r="B591" s="1">
        <v>1589.2</v>
      </c>
      <c r="C591" s="1">
        <v>100182679552</v>
      </c>
      <c r="D591" s="1">
        <v>23.4</v>
      </c>
      <c r="E591" s="1">
        <v>42.5</v>
      </c>
      <c r="F591" s="4">
        <v>3.43</v>
      </c>
      <c r="G591" s="1">
        <v>61.7</v>
      </c>
      <c r="H591" s="4">
        <v>5.5599999999999997E-2</v>
      </c>
      <c r="I591" s="1">
        <v>211.7</v>
      </c>
      <c r="J591" s="4">
        <v>2.9000000000000001E-2</v>
      </c>
      <c r="K591" s="4">
        <v>9.06E-2</v>
      </c>
    </row>
    <row r="592" spans="1:11" x14ac:dyDescent="0.15">
      <c r="A592" s="1">
        <v>761</v>
      </c>
      <c r="B592" s="1">
        <v>1589.7</v>
      </c>
      <c r="C592" s="1">
        <v>100341637120</v>
      </c>
      <c r="D592" s="1">
        <v>23.4</v>
      </c>
      <c r="E592" s="1">
        <v>42.6</v>
      </c>
      <c r="F592" s="4">
        <v>3.43</v>
      </c>
      <c r="G592" s="1">
        <v>61.7</v>
      </c>
      <c r="H592" s="4">
        <v>5.5599999999999997E-2</v>
      </c>
      <c r="I592" s="1">
        <v>211.7</v>
      </c>
      <c r="J592" s="4">
        <v>2.9000000000000001E-2</v>
      </c>
      <c r="K592" s="4">
        <v>9.0700000000000003E-2</v>
      </c>
    </row>
    <row r="593" spans="1:11" x14ac:dyDescent="0.15">
      <c r="A593" s="1">
        <v>762</v>
      </c>
      <c r="B593" s="1">
        <v>1590.9</v>
      </c>
      <c r="C593" s="1">
        <v>100183711744</v>
      </c>
      <c r="D593" s="1">
        <v>23.5</v>
      </c>
      <c r="E593" s="1">
        <v>42.6</v>
      </c>
      <c r="F593" s="4">
        <v>3.43</v>
      </c>
      <c r="G593" s="1">
        <v>61.7</v>
      </c>
      <c r="H593" s="4">
        <v>5.5599999999999997E-2</v>
      </c>
      <c r="I593" s="1">
        <v>211.7</v>
      </c>
      <c r="J593" s="4">
        <v>2.9000000000000001E-2</v>
      </c>
      <c r="K593" s="4">
        <v>9.06E-2</v>
      </c>
    </row>
    <row r="594" spans="1:11" x14ac:dyDescent="0.15">
      <c r="A594" s="1">
        <v>763</v>
      </c>
      <c r="B594" s="1">
        <v>1591.4</v>
      </c>
      <c r="C594" s="1">
        <v>100185423872</v>
      </c>
      <c r="D594" s="1">
        <v>23.4</v>
      </c>
      <c r="E594" s="1">
        <v>42.6</v>
      </c>
      <c r="F594" s="4">
        <v>3.43</v>
      </c>
      <c r="G594" s="1">
        <v>61.7</v>
      </c>
      <c r="H594" s="4">
        <v>5.5599999999999997E-2</v>
      </c>
      <c r="I594" s="1">
        <v>211.7</v>
      </c>
      <c r="J594" s="4">
        <v>2.9000000000000001E-2</v>
      </c>
      <c r="K594" s="4">
        <v>9.06E-2</v>
      </c>
    </row>
    <row r="595" spans="1:11" x14ac:dyDescent="0.15">
      <c r="A595" s="1">
        <v>764</v>
      </c>
      <c r="B595" s="1">
        <v>1591</v>
      </c>
      <c r="C595" s="1">
        <v>100169646080</v>
      </c>
      <c r="D595" s="1">
        <v>23.3</v>
      </c>
      <c r="E595" s="1">
        <v>42.6</v>
      </c>
      <c r="F595" s="4">
        <v>3.43</v>
      </c>
      <c r="G595" s="1">
        <v>61.7</v>
      </c>
      <c r="H595" s="4">
        <v>5.5599999999999997E-2</v>
      </c>
      <c r="I595" s="1">
        <v>211.7</v>
      </c>
      <c r="J595" s="4">
        <v>2.9000000000000001E-2</v>
      </c>
      <c r="K595" s="4">
        <v>9.06E-2</v>
      </c>
    </row>
    <row r="596" spans="1:11" x14ac:dyDescent="0.15">
      <c r="A596" s="1">
        <v>765</v>
      </c>
      <c r="B596" s="1">
        <v>1590.5</v>
      </c>
      <c r="C596" s="1">
        <v>100208582656</v>
      </c>
      <c r="D596" s="1">
        <v>23.3</v>
      </c>
      <c r="E596" s="1">
        <v>42.7</v>
      </c>
      <c r="F596" s="4">
        <v>3.43</v>
      </c>
      <c r="G596" s="1">
        <v>61.7</v>
      </c>
      <c r="H596" s="4">
        <v>5.5599999999999997E-2</v>
      </c>
      <c r="I596" s="1">
        <v>211.7</v>
      </c>
      <c r="J596" s="4">
        <v>2.9000000000000001E-2</v>
      </c>
      <c r="K596" s="4">
        <v>9.06E-2</v>
      </c>
    </row>
    <row r="597" spans="1:11" x14ac:dyDescent="0.15">
      <c r="A597" s="1">
        <v>766</v>
      </c>
      <c r="B597" s="1">
        <v>1590.1</v>
      </c>
      <c r="C597" s="1">
        <v>100233289728</v>
      </c>
      <c r="D597" s="1">
        <v>23.3</v>
      </c>
      <c r="E597" s="1">
        <v>42.7</v>
      </c>
      <c r="F597" s="4">
        <v>3.43</v>
      </c>
      <c r="G597" s="1">
        <v>61.7</v>
      </c>
      <c r="H597" s="4">
        <v>5.5599999999999997E-2</v>
      </c>
      <c r="I597" s="1">
        <v>211.7</v>
      </c>
      <c r="J597" s="4">
        <v>2.9000000000000001E-2</v>
      </c>
      <c r="K597" s="4">
        <v>9.06E-2</v>
      </c>
    </row>
    <row r="598" spans="1:11" x14ac:dyDescent="0.15">
      <c r="A598" s="1">
        <v>767</v>
      </c>
      <c r="B598" s="1">
        <v>1589.4</v>
      </c>
      <c r="C598" s="1">
        <v>100142030848</v>
      </c>
      <c r="D598" s="1">
        <v>23.3</v>
      </c>
      <c r="E598" s="1">
        <v>42.7</v>
      </c>
      <c r="F598" s="4">
        <v>3.43</v>
      </c>
      <c r="G598" s="1">
        <v>61.7</v>
      </c>
      <c r="H598" s="4">
        <v>5.5599999999999997E-2</v>
      </c>
      <c r="I598" s="1">
        <v>211.7</v>
      </c>
      <c r="J598" s="4">
        <v>2.9000000000000001E-2</v>
      </c>
      <c r="K598" s="4">
        <v>9.06E-2</v>
      </c>
    </row>
    <row r="599" spans="1:11" x14ac:dyDescent="0.15">
      <c r="A599" s="1">
        <v>768</v>
      </c>
      <c r="B599" s="1">
        <v>1590.6</v>
      </c>
      <c r="C599" s="1">
        <v>100154548224</v>
      </c>
      <c r="D599" s="1">
        <v>23.3</v>
      </c>
      <c r="E599" s="1">
        <v>42.8</v>
      </c>
      <c r="F599" s="4">
        <v>3.43</v>
      </c>
      <c r="G599" s="1">
        <v>61.7</v>
      </c>
      <c r="H599" s="4">
        <v>5.5599999999999997E-2</v>
      </c>
      <c r="I599" s="1">
        <v>211.7</v>
      </c>
      <c r="J599" s="4">
        <v>2.9000000000000001E-2</v>
      </c>
      <c r="K599" s="4">
        <v>9.06E-2</v>
      </c>
    </row>
    <row r="600" spans="1:11" x14ac:dyDescent="0.15">
      <c r="A600" s="1">
        <v>769</v>
      </c>
      <c r="B600" s="1">
        <v>1591.4</v>
      </c>
      <c r="C600" s="1">
        <v>100143407104</v>
      </c>
      <c r="D600" s="1">
        <v>23.1</v>
      </c>
      <c r="E600" s="1">
        <v>42.8</v>
      </c>
      <c r="F600" s="4">
        <v>3.43</v>
      </c>
      <c r="G600" s="1">
        <v>61.7</v>
      </c>
      <c r="H600" s="4">
        <v>5.5599999999999997E-2</v>
      </c>
      <c r="I600" s="1">
        <v>211.7</v>
      </c>
      <c r="J600" s="4">
        <v>2.9000000000000001E-2</v>
      </c>
      <c r="K600" s="4">
        <v>9.06E-2</v>
      </c>
    </row>
    <row r="601" spans="1:11" x14ac:dyDescent="0.15">
      <c r="A601" s="1">
        <v>770</v>
      </c>
      <c r="B601" s="1">
        <v>1591.4</v>
      </c>
      <c r="C601" s="1">
        <v>100105519104</v>
      </c>
      <c r="D601" s="1">
        <v>23</v>
      </c>
      <c r="E601" s="1">
        <v>42.8</v>
      </c>
      <c r="F601" s="4">
        <v>3.43</v>
      </c>
      <c r="G601" s="1">
        <v>61.7</v>
      </c>
      <c r="H601" s="4">
        <v>5.5599999999999997E-2</v>
      </c>
      <c r="I601" s="1">
        <v>211.7</v>
      </c>
      <c r="J601" s="4">
        <v>2.9000000000000001E-2</v>
      </c>
      <c r="K601" s="4">
        <v>9.06E-2</v>
      </c>
    </row>
    <row r="602" spans="1:11" x14ac:dyDescent="0.15">
      <c r="A602" s="1">
        <v>771</v>
      </c>
      <c r="B602" s="1">
        <v>1593</v>
      </c>
      <c r="C602" s="1">
        <v>100048281600</v>
      </c>
      <c r="D602" s="1">
        <v>22.9</v>
      </c>
      <c r="E602" s="1">
        <v>42.8</v>
      </c>
      <c r="F602" s="4">
        <v>3.43</v>
      </c>
      <c r="G602" s="1">
        <v>61.7</v>
      </c>
      <c r="H602" s="4">
        <v>5.5599999999999997E-2</v>
      </c>
      <c r="I602" s="1">
        <v>211.7</v>
      </c>
      <c r="J602" s="4">
        <v>2.9100000000000001E-2</v>
      </c>
      <c r="K602" s="4">
        <v>9.06E-2</v>
      </c>
    </row>
    <row r="603" spans="1:11" x14ac:dyDescent="0.15">
      <c r="A603" s="1">
        <v>772</v>
      </c>
      <c r="B603" s="1">
        <v>1595.1</v>
      </c>
      <c r="C603" s="1">
        <v>100066959360</v>
      </c>
      <c r="D603" s="1">
        <v>22.9</v>
      </c>
      <c r="E603" s="1">
        <v>42.9</v>
      </c>
      <c r="F603" s="4">
        <v>3.43</v>
      </c>
      <c r="G603" s="1">
        <v>61.7</v>
      </c>
      <c r="H603" s="4">
        <v>5.5599999999999997E-2</v>
      </c>
      <c r="I603" s="1">
        <v>211.7</v>
      </c>
      <c r="J603" s="4">
        <v>2.9100000000000001E-2</v>
      </c>
      <c r="K603" s="4">
        <v>9.06E-2</v>
      </c>
    </row>
    <row r="604" spans="1:11" x14ac:dyDescent="0.15">
      <c r="A604" s="1">
        <v>773</v>
      </c>
      <c r="B604" s="1">
        <v>1596.6</v>
      </c>
      <c r="C604" s="1">
        <v>100120772608</v>
      </c>
      <c r="D604" s="1">
        <v>23.1</v>
      </c>
      <c r="E604" s="1">
        <v>42.9</v>
      </c>
      <c r="F604" s="4">
        <v>3.43</v>
      </c>
      <c r="G604" s="1">
        <v>61.7</v>
      </c>
      <c r="H604" s="4">
        <v>5.5599999999999997E-2</v>
      </c>
      <c r="I604" s="1">
        <v>211.7</v>
      </c>
      <c r="J604" s="4">
        <v>2.9100000000000001E-2</v>
      </c>
      <c r="K604" s="4">
        <v>9.06E-2</v>
      </c>
    </row>
    <row r="605" spans="1:11" x14ac:dyDescent="0.15">
      <c r="A605" s="1">
        <v>774</v>
      </c>
      <c r="B605" s="1">
        <v>1595.8</v>
      </c>
      <c r="C605" s="1">
        <v>100175478784</v>
      </c>
      <c r="D605" s="1">
        <v>23.1</v>
      </c>
      <c r="E605" s="1">
        <v>42.9</v>
      </c>
      <c r="F605" s="4">
        <v>3.43</v>
      </c>
      <c r="G605" s="1">
        <v>61.7</v>
      </c>
      <c r="H605" s="4">
        <v>5.5599999999999997E-2</v>
      </c>
      <c r="I605" s="1">
        <v>211.7</v>
      </c>
      <c r="J605" s="4">
        <v>2.9100000000000001E-2</v>
      </c>
      <c r="K605" s="4">
        <v>9.06E-2</v>
      </c>
    </row>
    <row r="606" spans="1:11" x14ac:dyDescent="0.15">
      <c r="A606" s="1">
        <v>775</v>
      </c>
      <c r="B606" s="1">
        <v>1595.3</v>
      </c>
      <c r="C606" s="1">
        <v>100203954176</v>
      </c>
      <c r="D606" s="1">
        <v>23.2</v>
      </c>
      <c r="E606" s="1">
        <v>43</v>
      </c>
      <c r="F606" s="4">
        <v>3.43</v>
      </c>
      <c r="G606" s="1">
        <v>61.7</v>
      </c>
      <c r="H606" s="4">
        <v>5.57E-2</v>
      </c>
      <c r="I606" s="1">
        <v>211.7</v>
      </c>
      <c r="J606" s="4">
        <v>2.9100000000000001E-2</v>
      </c>
      <c r="K606" s="4">
        <v>9.06E-2</v>
      </c>
    </row>
    <row r="607" spans="1:11" x14ac:dyDescent="0.15">
      <c r="A607" s="1">
        <v>776</v>
      </c>
      <c r="B607" s="1">
        <v>1596.5</v>
      </c>
      <c r="C607" s="1">
        <v>100160208896</v>
      </c>
      <c r="D607" s="1">
        <v>23.3</v>
      </c>
      <c r="E607" s="1">
        <v>43</v>
      </c>
      <c r="F607" s="4">
        <v>3.43</v>
      </c>
      <c r="G607" s="1">
        <v>61.7</v>
      </c>
      <c r="H607" s="4">
        <v>5.57E-2</v>
      </c>
      <c r="I607" s="1">
        <v>211.7</v>
      </c>
      <c r="J607" s="4">
        <v>2.9100000000000001E-2</v>
      </c>
      <c r="K607" s="4">
        <v>9.06E-2</v>
      </c>
    </row>
    <row r="608" spans="1:11" x14ac:dyDescent="0.15">
      <c r="A608" s="1">
        <v>777</v>
      </c>
      <c r="B608" s="1">
        <v>1597.8</v>
      </c>
      <c r="C608" s="1">
        <v>100212359168</v>
      </c>
      <c r="D608" s="1">
        <v>23.3</v>
      </c>
      <c r="E608" s="1">
        <v>43</v>
      </c>
      <c r="F608" s="4">
        <v>3.43</v>
      </c>
      <c r="G608" s="1">
        <v>61.7</v>
      </c>
      <c r="H608" s="4">
        <v>5.57E-2</v>
      </c>
      <c r="I608" s="1">
        <v>211.7</v>
      </c>
      <c r="J608" s="4">
        <v>2.9100000000000001E-2</v>
      </c>
      <c r="K608" s="4">
        <v>9.06E-2</v>
      </c>
    </row>
    <row r="609" spans="1:11" x14ac:dyDescent="0.15">
      <c r="A609" s="1">
        <v>778</v>
      </c>
      <c r="B609" s="1">
        <v>1598</v>
      </c>
      <c r="C609" s="1">
        <v>100225916928</v>
      </c>
      <c r="D609" s="1">
        <v>23.4</v>
      </c>
      <c r="E609" s="1">
        <v>43</v>
      </c>
      <c r="F609" s="4">
        <v>3.43</v>
      </c>
      <c r="G609" s="1">
        <v>61.7</v>
      </c>
      <c r="H609" s="4">
        <v>5.57E-2</v>
      </c>
      <c r="I609" s="1">
        <v>211.7</v>
      </c>
      <c r="J609" s="4">
        <v>2.9100000000000001E-2</v>
      </c>
      <c r="K609" s="4">
        <v>9.06E-2</v>
      </c>
    </row>
    <row r="610" spans="1:11" x14ac:dyDescent="0.15">
      <c r="A610" s="1">
        <v>779</v>
      </c>
      <c r="B610" s="1">
        <v>1415.5</v>
      </c>
      <c r="C610" s="1">
        <v>100097802240</v>
      </c>
      <c r="D610" s="1">
        <v>23.4</v>
      </c>
      <c r="E610" s="1">
        <v>43.1</v>
      </c>
      <c r="F610" s="4">
        <v>0.80800000000000005</v>
      </c>
      <c r="G610" s="1">
        <v>15.2</v>
      </c>
      <c r="H610" s="4">
        <v>5.2999999999999999E-2</v>
      </c>
      <c r="I610" s="1">
        <v>12.3</v>
      </c>
      <c r="J610" s="4">
        <v>2.5899999999999999E-2</v>
      </c>
      <c r="K610" s="4">
        <v>9.06E-2</v>
      </c>
    </row>
    <row r="611" spans="1:11" x14ac:dyDescent="0.15">
      <c r="A611" s="1">
        <v>780</v>
      </c>
      <c r="B611" s="1">
        <v>1314</v>
      </c>
      <c r="C611" s="1">
        <v>100236894208</v>
      </c>
      <c r="D611" s="1">
        <v>23.4</v>
      </c>
      <c r="E611" s="1">
        <v>43.1</v>
      </c>
      <c r="F611" s="4">
        <v>4.0899999999999999E-3</v>
      </c>
      <c r="G611" s="1">
        <v>4.9000000000000004</v>
      </c>
      <c r="H611" s="4">
        <v>8.2700000000000004E-4</v>
      </c>
      <c r="I611" s="1">
        <v>0</v>
      </c>
      <c r="J611" s="4">
        <v>2.41E-2</v>
      </c>
      <c r="K611" s="4">
        <v>9.06E-2</v>
      </c>
    </row>
    <row r="612" spans="1:11" x14ac:dyDescent="0.15">
      <c r="A612" s="1">
        <v>781</v>
      </c>
      <c r="B612" s="1">
        <v>1269.3</v>
      </c>
      <c r="C612" s="1">
        <v>100378746880</v>
      </c>
      <c r="D612" s="1">
        <v>23.4</v>
      </c>
      <c r="E612" s="1">
        <v>43.1</v>
      </c>
      <c r="F612" s="4">
        <v>2.65E-3</v>
      </c>
      <c r="G612" s="1">
        <v>4.8</v>
      </c>
      <c r="H612" s="4">
        <v>5.4900000000000001E-4</v>
      </c>
      <c r="I612" s="1">
        <v>0</v>
      </c>
      <c r="J612" s="4">
        <v>2.3199999999999998E-2</v>
      </c>
      <c r="K612" s="4">
        <v>9.0700000000000003E-2</v>
      </c>
    </row>
    <row r="613" spans="1:11" x14ac:dyDescent="0.15">
      <c r="A613" s="1">
        <v>782</v>
      </c>
      <c r="B613" s="1">
        <v>1229.9000000000001</v>
      </c>
      <c r="C613" s="1">
        <v>100411056128</v>
      </c>
      <c r="D613" s="1">
        <v>23.4</v>
      </c>
      <c r="E613" s="1">
        <v>43.1</v>
      </c>
      <c r="F613" s="4">
        <v>2.3400000000000001E-3</v>
      </c>
      <c r="G613" s="1">
        <v>4.8</v>
      </c>
      <c r="H613" s="4">
        <v>4.86E-4</v>
      </c>
      <c r="I613" s="1">
        <v>0</v>
      </c>
      <c r="J613" s="4">
        <v>2.2499999999999999E-2</v>
      </c>
      <c r="K613" s="4">
        <v>9.0700000000000003E-2</v>
      </c>
    </row>
    <row r="614" spans="1:11" x14ac:dyDescent="0.15">
      <c r="A614" s="1">
        <v>783</v>
      </c>
      <c r="B614" s="1">
        <v>1195.5</v>
      </c>
      <c r="C614" s="1">
        <v>100664041472</v>
      </c>
      <c r="D614" s="1">
        <v>23.4</v>
      </c>
      <c r="E614" s="1">
        <v>43.2</v>
      </c>
      <c r="F614" s="4">
        <v>2.1700000000000001E-3</v>
      </c>
      <c r="G614" s="1">
        <v>4.8</v>
      </c>
      <c r="H614" s="4">
        <v>4.5199999999999998E-4</v>
      </c>
      <c r="I614" s="1">
        <v>0</v>
      </c>
      <c r="J614" s="4">
        <v>2.18E-2</v>
      </c>
      <c r="K614" s="4">
        <v>9.0700000000000003E-2</v>
      </c>
    </row>
    <row r="615" spans="1:11" x14ac:dyDescent="0.15">
      <c r="A615" s="1">
        <v>784</v>
      </c>
      <c r="B615" s="1">
        <v>1164</v>
      </c>
      <c r="C615" s="1">
        <v>100295434240</v>
      </c>
      <c r="D615" s="1">
        <v>23.5</v>
      </c>
      <c r="E615" s="1">
        <v>43.2</v>
      </c>
      <c r="F615" s="4">
        <v>1.92E-3</v>
      </c>
      <c r="G615" s="1">
        <v>4.8</v>
      </c>
      <c r="H615" s="4">
        <v>4.0000000000000002E-4</v>
      </c>
      <c r="I615" s="1">
        <v>0</v>
      </c>
      <c r="J615" s="4">
        <v>2.12E-2</v>
      </c>
      <c r="K615" s="4">
        <v>9.06E-2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"/>
  <sheetViews>
    <sheetView workbookViewId="0">
      <selection activeCell="L33" sqref="L33"/>
    </sheetView>
  </sheetViews>
  <sheetFormatPr baseColWidth="10" defaultColWidth="6.83203125" defaultRowHeight="11" x14ac:dyDescent="0.15"/>
  <cols>
    <col min="1" max="5" width="6.83203125" style="1"/>
    <col min="6" max="6" width="6.83203125" style="17"/>
    <col min="7" max="16384" width="6.83203125" style="1"/>
  </cols>
  <sheetData>
    <row r="1" spans="1:11" x14ac:dyDescent="0.15">
      <c r="A1" s="1" t="s">
        <v>49</v>
      </c>
      <c r="C1" s="1" t="s">
        <v>48</v>
      </c>
      <c r="E1" s="1">
        <v>10.48</v>
      </c>
    </row>
    <row r="3" spans="1:1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7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15">
      <c r="A4" s="1">
        <v>91</v>
      </c>
      <c r="B4" s="1">
        <v>252.9</v>
      </c>
      <c r="C4" s="1">
        <v>100344897536</v>
      </c>
      <c r="D4" s="1">
        <v>23.2</v>
      </c>
      <c r="E4" s="1">
        <v>27.9</v>
      </c>
      <c r="F4" s="17">
        <v>1.83E-3</v>
      </c>
      <c r="G4" s="1">
        <v>0</v>
      </c>
      <c r="H4" s="4">
        <v>-0.374</v>
      </c>
      <c r="I4" s="1">
        <v>0</v>
      </c>
      <c r="J4" s="4">
        <v>3.2399999999999998E-3</v>
      </c>
      <c r="K4" s="4">
        <v>9.0700000000000003E-2</v>
      </c>
    </row>
    <row r="5" spans="1:11" x14ac:dyDescent="0.15">
      <c r="A5" s="1">
        <v>92</v>
      </c>
      <c r="B5" s="1">
        <v>252.5</v>
      </c>
      <c r="C5" s="1">
        <v>100347305984</v>
      </c>
      <c r="D5" s="1">
        <v>23.3</v>
      </c>
      <c r="E5" s="1">
        <v>27.9</v>
      </c>
      <c r="F5" s="17">
        <v>1.66E-3</v>
      </c>
      <c r="G5" s="1">
        <v>0</v>
      </c>
      <c r="H5" s="4">
        <v>-0.437</v>
      </c>
      <c r="I5" s="1">
        <v>0</v>
      </c>
      <c r="J5" s="4">
        <v>3.2299999999999998E-3</v>
      </c>
      <c r="K5" s="4">
        <v>9.0700000000000003E-2</v>
      </c>
    </row>
    <row r="6" spans="1:11" x14ac:dyDescent="0.15">
      <c r="A6" s="1">
        <v>93</v>
      </c>
      <c r="B6" s="1">
        <v>252.1</v>
      </c>
      <c r="C6" s="1">
        <v>100397137920</v>
      </c>
      <c r="D6" s="1">
        <v>23.3</v>
      </c>
      <c r="E6" s="1">
        <v>27.8</v>
      </c>
      <c r="F6" s="17">
        <v>1.73E-3</v>
      </c>
      <c r="G6" s="1">
        <v>0</v>
      </c>
      <c r="H6" s="4">
        <v>-0.502</v>
      </c>
      <c r="I6" s="1">
        <v>0</v>
      </c>
      <c r="J6" s="4">
        <v>3.2200000000000002E-3</v>
      </c>
      <c r="K6" s="4">
        <v>9.0700000000000003E-2</v>
      </c>
    </row>
    <row r="7" spans="1:11" x14ac:dyDescent="0.15">
      <c r="A7" s="1">
        <v>94</v>
      </c>
      <c r="B7" s="1">
        <v>251.7</v>
      </c>
      <c r="C7" s="1">
        <v>100363624448</v>
      </c>
      <c r="D7" s="1">
        <v>23.4</v>
      </c>
      <c r="E7" s="1">
        <v>27.8</v>
      </c>
      <c r="F7" s="17">
        <v>1.6199999999999999E-3</v>
      </c>
      <c r="G7" s="1">
        <v>0</v>
      </c>
      <c r="H7" s="4">
        <v>-0.69299999999999995</v>
      </c>
      <c r="I7" s="1">
        <v>0</v>
      </c>
      <c r="J7" s="4">
        <v>3.2200000000000002E-3</v>
      </c>
      <c r="K7" s="4">
        <v>9.0700000000000003E-2</v>
      </c>
    </row>
    <row r="8" spans="1:11" x14ac:dyDescent="0.15">
      <c r="A8" s="1">
        <v>95</v>
      </c>
      <c r="B8" s="1">
        <v>251.4</v>
      </c>
      <c r="C8" s="1">
        <v>100328235008</v>
      </c>
      <c r="D8" s="1">
        <v>23.3</v>
      </c>
      <c r="E8" s="1">
        <v>27.8</v>
      </c>
      <c r="F8" s="17">
        <v>1.58E-3</v>
      </c>
      <c r="G8" s="1">
        <v>0</v>
      </c>
      <c r="H8" s="4">
        <v>-0.626</v>
      </c>
      <c r="I8" s="1">
        <v>0</v>
      </c>
      <c r="J8" s="4">
        <v>3.2100000000000002E-3</v>
      </c>
      <c r="K8" s="4">
        <v>9.0700000000000003E-2</v>
      </c>
    </row>
    <row r="9" spans="1:11" x14ac:dyDescent="0.15">
      <c r="A9" s="1">
        <v>96</v>
      </c>
      <c r="B9" s="1">
        <v>183.4</v>
      </c>
      <c r="C9" s="1">
        <v>100250968064</v>
      </c>
      <c r="D9" s="1">
        <v>23.3</v>
      </c>
      <c r="E9" s="1">
        <v>27.8</v>
      </c>
      <c r="F9" s="17">
        <v>-0.88100000000000001</v>
      </c>
      <c r="G9" s="1">
        <v>61.5</v>
      </c>
      <c r="H9" s="4">
        <v>1.43E-2</v>
      </c>
      <c r="I9" s="1">
        <v>54.2</v>
      </c>
      <c r="J9" s="4">
        <v>2.1099999999999999E-3</v>
      </c>
      <c r="K9" s="4">
        <v>9.06E-2</v>
      </c>
    </row>
    <row r="10" spans="1:11" x14ac:dyDescent="0.15">
      <c r="A10" s="1">
        <v>97</v>
      </c>
      <c r="B10" s="1">
        <v>198.2</v>
      </c>
      <c r="C10" s="1">
        <v>100304191488</v>
      </c>
      <c r="D10" s="1">
        <v>23.2</v>
      </c>
      <c r="E10" s="1">
        <v>27.7</v>
      </c>
      <c r="F10" s="17">
        <v>-0.91600000000000004</v>
      </c>
      <c r="G10" s="1">
        <v>61.5</v>
      </c>
      <c r="H10" s="4">
        <v>1.49E-2</v>
      </c>
      <c r="I10" s="1">
        <v>56.4</v>
      </c>
      <c r="J10" s="4">
        <v>2.3400000000000001E-3</v>
      </c>
      <c r="K10" s="4">
        <v>9.0700000000000003E-2</v>
      </c>
    </row>
    <row r="11" spans="1:11" x14ac:dyDescent="0.15">
      <c r="A11" s="1">
        <v>98</v>
      </c>
      <c r="B11" s="1">
        <v>213.8</v>
      </c>
      <c r="C11" s="1">
        <v>100379262976</v>
      </c>
      <c r="D11" s="1">
        <v>23.2</v>
      </c>
      <c r="E11" s="1">
        <v>27.7</v>
      </c>
      <c r="F11" s="17">
        <v>-0.95199999999999996</v>
      </c>
      <c r="G11" s="1">
        <v>61.6</v>
      </c>
      <c r="H11" s="4">
        <v>1.55E-2</v>
      </c>
      <c r="I11" s="1">
        <v>58.6</v>
      </c>
      <c r="J11" s="4">
        <v>2.5899999999999999E-3</v>
      </c>
      <c r="K11" s="4">
        <v>9.0700000000000003E-2</v>
      </c>
    </row>
    <row r="12" spans="1:11" x14ac:dyDescent="0.15">
      <c r="A12" s="1">
        <v>99</v>
      </c>
      <c r="B12" s="1">
        <v>230.1</v>
      </c>
      <c r="C12" s="1">
        <v>100288569344</v>
      </c>
      <c r="D12" s="1">
        <v>23.2</v>
      </c>
      <c r="E12" s="1">
        <v>27.7</v>
      </c>
      <c r="F12" s="17">
        <v>-0.98799999999999999</v>
      </c>
      <c r="G12" s="1">
        <v>61.6</v>
      </c>
      <c r="H12" s="4">
        <v>1.6E-2</v>
      </c>
      <c r="I12" s="1">
        <v>60.8</v>
      </c>
      <c r="J12" s="4">
        <v>2.8600000000000001E-3</v>
      </c>
      <c r="K12" s="4">
        <v>9.06E-2</v>
      </c>
    </row>
    <row r="13" spans="1:11" x14ac:dyDescent="0.15">
      <c r="A13" s="1">
        <v>100</v>
      </c>
      <c r="B13" s="1">
        <v>247.1</v>
      </c>
      <c r="C13" s="1">
        <v>100462813184</v>
      </c>
      <c r="D13" s="1">
        <v>23.3</v>
      </c>
      <c r="E13" s="1">
        <v>27.7</v>
      </c>
      <c r="F13" s="17">
        <v>-1.03</v>
      </c>
      <c r="G13" s="1">
        <v>61.6</v>
      </c>
      <c r="H13" s="4">
        <v>1.67E-2</v>
      </c>
      <c r="I13" s="1">
        <v>63.2</v>
      </c>
      <c r="J13" s="4">
        <v>3.14E-3</v>
      </c>
      <c r="K13" s="4">
        <v>9.0700000000000003E-2</v>
      </c>
    </row>
    <row r="14" spans="1:11" x14ac:dyDescent="0.15">
      <c r="A14" s="1">
        <v>101</v>
      </c>
      <c r="B14" s="1">
        <v>264.60000000000002</v>
      </c>
      <c r="C14" s="1">
        <v>100301963264</v>
      </c>
      <c r="D14" s="1">
        <v>23.3</v>
      </c>
      <c r="E14" s="1">
        <v>27.6</v>
      </c>
      <c r="F14" s="17">
        <v>-1.06</v>
      </c>
      <c r="G14" s="1">
        <v>61.6</v>
      </c>
      <c r="H14" s="4">
        <v>1.7299999999999999E-2</v>
      </c>
      <c r="I14" s="1">
        <v>65.599999999999994</v>
      </c>
      <c r="J14" s="4">
        <v>3.4399999999999999E-3</v>
      </c>
      <c r="K14" s="4">
        <v>9.0700000000000003E-2</v>
      </c>
    </row>
    <row r="15" spans="1:11" x14ac:dyDescent="0.15">
      <c r="A15" s="1">
        <v>102</v>
      </c>
      <c r="B15" s="1">
        <v>282.8</v>
      </c>
      <c r="C15" s="1">
        <v>100279296000</v>
      </c>
      <c r="D15" s="1">
        <v>23.2</v>
      </c>
      <c r="E15" s="1">
        <v>27.6</v>
      </c>
      <c r="F15" s="17">
        <v>-1.1100000000000001</v>
      </c>
      <c r="G15" s="1">
        <v>61.6</v>
      </c>
      <c r="H15" s="4">
        <v>1.7999999999999999E-2</v>
      </c>
      <c r="I15" s="1">
        <v>68</v>
      </c>
      <c r="J15" s="4">
        <v>3.7499999999999999E-3</v>
      </c>
      <c r="K15" s="4">
        <v>9.06E-2</v>
      </c>
    </row>
    <row r="16" spans="1:11" x14ac:dyDescent="0.15">
      <c r="A16" s="1">
        <v>103</v>
      </c>
      <c r="B16" s="1">
        <v>301.5</v>
      </c>
      <c r="C16" s="1">
        <v>100292173824</v>
      </c>
      <c r="D16" s="1">
        <v>23.2</v>
      </c>
      <c r="E16" s="1">
        <v>27.6</v>
      </c>
      <c r="F16" s="17">
        <v>-1.1499999999999999</v>
      </c>
      <c r="G16" s="1">
        <v>61.6</v>
      </c>
      <c r="H16" s="4">
        <v>1.8599999999999998E-2</v>
      </c>
      <c r="I16" s="1">
        <v>70.599999999999994</v>
      </c>
      <c r="J16" s="4">
        <v>4.0800000000000003E-3</v>
      </c>
      <c r="K16" s="4">
        <v>9.0700000000000003E-2</v>
      </c>
    </row>
    <row r="17" spans="1:11" x14ac:dyDescent="0.15">
      <c r="A17" s="1">
        <v>104</v>
      </c>
      <c r="B17" s="1">
        <v>320.8</v>
      </c>
      <c r="C17" s="1">
        <v>100313292800</v>
      </c>
      <c r="D17" s="1">
        <v>23.2</v>
      </c>
      <c r="E17" s="1">
        <v>27.6</v>
      </c>
      <c r="F17" s="17">
        <v>-1.19</v>
      </c>
      <c r="G17" s="1">
        <v>61.6</v>
      </c>
      <c r="H17" s="4">
        <v>1.9300000000000001E-2</v>
      </c>
      <c r="I17" s="1">
        <v>73.3</v>
      </c>
      <c r="J17" s="4">
        <v>4.4299999999999999E-3</v>
      </c>
      <c r="K17" s="4">
        <v>9.0700000000000003E-2</v>
      </c>
    </row>
    <row r="18" spans="1:11" x14ac:dyDescent="0.15">
      <c r="A18" s="1">
        <v>105</v>
      </c>
      <c r="B18" s="1">
        <v>340.8</v>
      </c>
      <c r="C18" s="1">
        <v>100322394112</v>
      </c>
      <c r="D18" s="1">
        <v>23.2</v>
      </c>
      <c r="E18" s="1">
        <v>27.5</v>
      </c>
      <c r="F18" s="17">
        <v>-1.24</v>
      </c>
      <c r="G18" s="1">
        <v>61.6</v>
      </c>
      <c r="H18" s="4">
        <v>2.01E-2</v>
      </c>
      <c r="I18" s="1">
        <v>76</v>
      </c>
      <c r="J18" s="4">
        <v>4.79E-3</v>
      </c>
      <c r="K18" s="4">
        <v>9.0700000000000003E-2</v>
      </c>
    </row>
    <row r="19" spans="1:11" x14ac:dyDescent="0.15">
      <c r="A19" s="1">
        <v>106</v>
      </c>
      <c r="B19" s="1">
        <v>361.4</v>
      </c>
      <c r="C19" s="1">
        <v>100267450368</v>
      </c>
      <c r="D19" s="1">
        <v>23.2</v>
      </c>
      <c r="E19" s="1">
        <v>27.5</v>
      </c>
      <c r="F19" s="17">
        <v>-1.28</v>
      </c>
      <c r="G19" s="1">
        <v>61.6</v>
      </c>
      <c r="H19" s="4">
        <v>2.0799999999999999E-2</v>
      </c>
      <c r="I19" s="1">
        <v>78.900000000000006</v>
      </c>
      <c r="J19" s="4">
        <v>5.1700000000000001E-3</v>
      </c>
      <c r="K19" s="4">
        <v>9.06E-2</v>
      </c>
    </row>
    <row r="20" spans="1:11" x14ac:dyDescent="0.15">
      <c r="A20" s="1">
        <v>107</v>
      </c>
      <c r="B20" s="1">
        <v>382.4</v>
      </c>
      <c r="C20" s="1">
        <v>100270882816</v>
      </c>
      <c r="D20" s="1">
        <v>23.2</v>
      </c>
      <c r="E20" s="1">
        <v>27.5</v>
      </c>
      <c r="F20" s="17">
        <v>-1.33</v>
      </c>
      <c r="G20" s="1">
        <v>61.6</v>
      </c>
      <c r="H20" s="4">
        <v>2.1600000000000001E-2</v>
      </c>
      <c r="I20" s="1">
        <v>81.900000000000006</v>
      </c>
      <c r="J20" s="4">
        <v>5.5599999999999998E-3</v>
      </c>
      <c r="K20" s="4">
        <v>9.06E-2</v>
      </c>
    </row>
    <row r="21" spans="1:11" x14ac:dyDescent="0.15">
      <c r="A21" s="1">
        <v>108</v>
      </c>
      <c r="B21" s="1">
        <v>404.1</v>
      </c>
      <c r="C21" s="1">
        <v>100269506560</v>
      </c>
      <c r="D21" s="1">
        <v>23.2</v>
      </c>
      <c r="E21" s="1">
        <v>27.5</v>
      </c>
      <c r="F21" s="17">
        <v>-1.38</v>
      </c>
      <c r="G21" s="1">
        <v>61.6</v>
      </c>
      <c r="H21" s="4">
        <v>2.24E-2</v>
      </c>
      <c r="I21" s="1">
        <v>84.9</v>
      </c>
      <c r="J21" s="4">
        <v>5.9699999999999996E-3</v>
      </c>
      <c r="K21" s="4">
        <v>9.06E-2</v>
      </c>
    </row>
    <row r="22" spans="1:11" x14ac:dyDescent="0.15">
      <c r="A22" s="1">
        <v>109</v>
      </c>
      <c r="B22" s="1">
        <v>426.3</v>
      </c>
      <c r="C22" s="1">
        <v>100268654592</v>
      </c>
      <c r="D22" s="1">
        <v>23.2</v>
      </c>
      <c r="E22" s="1">
        <v>27.5</v>
      </c>
      <c r="F22" s="17">
        <v>-1.43</v>
      </c>
      <c r="G22" s="1">
        <v>61.6</v>
      </c>
      <c r="H22" s="4">
        <v>2.3199999999999998E-2</v>
      </c>
      <c r="I22" s="1">
        <v>88.1</v>
      </c>
      <c r="J22" s="4">
        <v>6.4000000000000003E-3</v>
      </c>
      <c r="K22" s="4">
        <v>9.06E-2</v>
      </c>
    </row>
    <row r="23" spans="1:11" x14ac:dyDescent="0.15">
      <c r="A23" s="1">
        <v>110</v>
      </c>
      <c r="B23" s="1">
        <v>449.1</v>
      </c>
      <c r="C23" s="1">
        <v>100241358848</v>
      </c>
      <c r="D23" s="1">
        <v>23.1</v>
      </c>
      <c r="E23" s="1">
        <v>27.4</v>
      </c>
      <c r="F23" s="17">
        <v>-1.48</v>
      </c>
      <c r="G23" s="1">
        <v>61.6</v>
      </c>
      <c r="H23" s="4">
        <v>2.41E-2</v>
      </c>
      <c r="I23" s="1">
        <v>91.4</v>
      </c>
      <c r="J23" s="4">
        <v>6.8399999999999997E-3</v>
      </c>
      <c r="K23" s="4">
        <v>9.06E-2</v>
      </c>
    </row>
    <row r="24" spans="1:11" x14ac:dyDescent="0.15">
      <c r="A24" s="1">
        <v>111</v>
      </c>
      <c r="B24" s="1">
        <v>472.4</v>
      </c>
      <c r="C24" s="1">
        <v>100262125568</v>
      </c>
      <c r="D24" s="1">
        <v>23.2</v>
      </c>
      <c r="E24" s="1">
        <v>27.4</v>
      </c>
      <c r="F24" s="17">
        <v>-1.54</v>
      </c>
      <c r="G24" s="1">
        <v>61.6</v>
      </c>
      <c r="H24" s="4">
        <v>2.5000000000000001E-2</v>
      </c>
      <c r="I24" s="1">
        <v>94.7</v>
      </c>
      <c r="J24" s="4">
        <v>7.3000000000000001E-3</v>
      </c>
      <c r="K24" s="4">
        <v>9.06E-2</v>
      </c>
    </row>
    <row r="25" spans="1:11" x14ac:dyDescent="0.15">
      <c r="A25" s="1">
        <v>112</v>
      </c>
      <c r="B25" s="1">
        <v>496.2</v>
      </c>
      <c r="C25" s="1">
        <v>100284620800</v>
      </c>
      <c r="D25" s="1">
        <v>23.2</v>
      </c>
      <c r="E25" s="1">
        <v>27.4</v>
      </c>
      <c r="F25" s="17">
        <v>-1.59</v>
      </c>
      <c r="G25" s="1">
        <v>61.6</v>
      </c>
      <c r="H25" s="4">
        <v>2.5899999999999999E-2</v>
      </c>
      <c r="I25" s="1">
        <v>98.1</v>
      </c>
      <c r="J25" s="4">
        <v>7.77E-3</v>
      </c>
      <c r="K25" s="4">
        <v>9.0700000000000003E-2</v>
      </c>
    </row>
    <row r="26" spans="1:11" x14ac:dyDescent="0.15">
      <c r="A26" s="1">
        <v>113</v>
      </c>
      <c r="B26" s="1">
        <v>520.4</v>
      </c>
      <c r="C26" s="1">
        <v>100258693120</v>
      </c>
      <c r="D26" s="1">
        <v>23.2</v>
      </c>
      <c r="E26" s="1">
        <v>27.4</v>
      </c>
      <c r="F26" s="17">
        <v>-1.65</v>
      </c>
      <c r="G26" s="1">
        <v>61.6</v>
      </c>
      <c r="H26" s="4">
        <v>2.6800000000000001E-2</v>
      </c>
      <c r="I26" s="1">
        <v>101.7</v>
      </c>
      <c r="J26" s="4">
        <v>8.2500000000000004E-3</v>
      </c>
      <c r="K26" s="4">
        <v>9.06E-2</v>
      </c>
    </row>
    <row r="27" spans="1:11" x14ac:dyDescent="0.15">
      <c r="A27" s="1">
        <v>114</v>
      </c>
      <c r="B27" s="1">
        <v>546.6</v>
      </c>
      <c r="C27" s="1">
        <v>100217675776</v>
      </c>
      <c r="D27" s="1">
        <v>23.1</v>
      </c>
      <c r="E27" s="1">
        <v>27.3</v>
      </c>
      <c r="F27" s="17">
        <v>-1.71</v>
      </c>
      <c r="G27" s="1">
        <v>61.6</v>
      </c>
      <c r="H27" s="4">
        <v>2.7799999999999998E-2</v>
      </c>
      <c r="I27" s="1">
        <v>105.3</v>
      </c>
      <c r="J27" s="4">
        <v>8.7799999999999996E-3</v>
      </c>
      <c r="K27" s="4">
        <v>9.06E-2</v>
      </c>
    </row>
    <row r="28" spans="1:11" x14ac:dyDescent="0.15">
      <c r="A28" s="1">
        <v>115</v>
      </c>
      <c r="B28" s="1">
        <v>574.4</v>
      </c>
      <c r="C28" s="1">
        <v>100264869888</v>
      </c>
      <c r="D28" s="1">
        <v>23.1</v>
      </c>
      <c r="E28" s="1">
        <v>27.3</v>
      </c>
      <c r="F28" s="17">
        <v>-1.77</v>
      </c>
      <c r="G28" s="1">
        <v>61.6</v>
      </c>
      <c r="H28" s="4">
        <v>2.8799999999999999E-2</v>
      </c>
      <c r="I28" s="1">
        <v>109</v>
      </c>
      <c r="J28" s="4">
        <v>9.3399999999999993E-3</v>
      </c>
      <c r="K28" s="4">
        <v>9.0700000000000003E-2</v>
      </c>
    </row>
    <row r="29" spans="1:11" x14ac:dyDescent="0.15">
      <c r="A29" s="1">
        <v>116</v>
      </c>
      <c r="B29" s="1">
        <v>610.79999999999995</v>
      </c>
      <c r="C29" s="1">
        <v>100234149888</v>
      </c>
      <c r="D29" s="1">
        <v>23</v>
      </c>
      <c r="E29" s="1">
        <v>27.3</v>
      </c>
      <c r="F29" s="17">
        <v>-1.83</v>
      </c>
      <c r="G29" s="1">
        <v>61.6</v>
      </c>
      <c r="H29" s="4">
        <v>2.98E-2</v>
      </c>
      <c r="I29" s="1">
        <v>112.8</v>
      </c>
      <c r="J29" s="4">
        <v>1.01E-2</v>
      </c>
      <c r="K29" s="4">
        <v>9.06E-2</v>
      </c>
    </row>
    <row r="30" spans="1:11" x14ac:dyDescent="0.15">
      <c r="A30" s="1">
        <v>117</v>
      </c>
      <c r="B30" s="1">
        <v>642.70000000000005</v>
      </c>
      <c r="C30" s="1">
        <v>100234665984</v>
      </c>
      <c r="D30" s="1">
        <v>23</v>
      </c>
      <c r="E30" s="1">
        <v>27.3</v>
      </c>
      <c r="F30" s="17">
        <v>-1.89</v>
      </c>
      <c r="G30" s="1">
        <v>61.6</v>
      </c>
      <c r="H30" s="4">
        <v>3.0800000000000001E-2</v>
      </c>
      <c r="I30" s="1">
        <v>116.6</v>
      </c>
      <c r="J30" s="4">
        <v>1.0699999999999999E-2</v>
      </c>
      <c r="K30" s="4">
        <v>9.0700000000000003E-2</v>
      </c>
    </row>
    <row r="31" spans="1:11" x14ac:dyDescent="0.15">
      <c r="A31" s="1">
        <v>118</v>
      </c>
      <c r="B31" s="1">
        <v>668.9</v>
      </c>
      <c r="C31" s="1">
        <v>100213555200</v>
      </c>
      <c r="D31" s="1">
        <v>23</v>
      </c>
      <c r="E31" s="1">
        <v>27.2</v>
      </c>
      <c r="F31" s="17">
        <v>-1.96</v>
      </c>
      <c r="G31" s="1">
        <v>61.6</v>
      </c>
      <c r="H31" s="4">
        <v>3.1800000000000002E-2</v>
      </c>
      <c r="I31" s="1">
        <v>120.5</v>
      </c>
      <c r="J31" s="4">
        <v>1.1299999999999999E-2</v>
      </c>
      <c r="K31" s="4">
        <v>9.06E-2</v>
      </c>
    </row>
    <row r="32" spans="1:11" x14ac:dyDescent="0.15">
      <c r="A32" s="1">
        <v>119</v>
      </c>
      <c r="B32" s="1">
        <v>696</v>
      </c>
      <c r="C32" s="1">
        <v>100187996160</v>
      </c>
      <c r="D32" s="1">
        <v>22.9</v>
      </c>
      <c r="E32" s="1">
        <v>27.2</v>
      </c>
      <c r="F32" s="17">
        <v>-2.02</v>
      </c>
      <c r="G32" s="1">
        <v>61.6</v>
      </c>
      <c r="H32" s="4">
        <v>3.2800000000000003E-2</v>
      </c>
      <c r="I32" s="1">
        <v>124.4</v>
      </c>
      <c r="J32" s="4">
        <v>1.18E-2</v>
      </c>
      <c r="K32" s="4">
        <v>9.06E-2</v>
      </c>
    </row>
    <row r="33" spans="1:11" x14ac:dyDescent="0.15">
      <c r="A33" s="1">
        <v>120</v>
      </c>
      <c r="B33" s="1">
        <v>726.1</v>
      </c>
      <c r="C33" s="1">
        <v>100203954176</v>
      </c>
      <c r="D33" s="1">
        <v>22.9</v>
      </c>
      <c r="E33" s="1">
        <v>27.2</v>
      </c>
      <c r="F33" s="17">
        <v>-2.09</v>
      </c>
      <c r="G33" s="1">
        <v>61.6</v>
      </c>
      <c r="H33" s="4">
        <v>3.39E-2</v>
      </c>
      <c r="I33" s="1">
        <v>128.30000000000001</v>
      </c>
      <c r="J33" s="4">
        <v>1.24E-2</v>
      </c>
      <c r="K33" s="4">
        <v>9.06E-2</v>
      </c>
    </row>
    <row r="34" spans="1:11" x14ac:dyDescent="0.15">
      <c r="A34" s="1">
        <v>121</v>
      </c>
      <c r="B34" s="1">
        <v>755.5</v>
      </c>
      <c r="C34" s="1">
        <v>100200349696</v>
      </c>
      <c r="D34" s="1">
        <v>23</v>
      </c>
      <c r="E34" s="1">
        <v>27.1</v>
      </c>
      <c r="F34" s="17">
        <v>-2.15</v>
      </c>
      <c r="G34" s="1">
        <v>61.6</v>
      </c>
      <c r="H34" s="4">
        <v>3.49E-2</v>
      </c>
      <c r="I34" s="1">
        <v>132.30000000000001</v>
      </c>
      <c r="J34" s="4">
        <v>1.2999999999999999E-2</v>
      </c>
      <c r="K34" s="4">
        <v>9.06E-2</v>
      </c>
    </row>
    <row r="35" spans="1:11" x14ac:dyDescent="0.15">
      <c r="A35" s="1">
        <v>122</v>
      </c>
      <c r="B35" s="1">
        <v>784.9</v>
      </c>
      <c r="C35" s="1">
        <v>100224540672</v>
      </c>
      <c r="D35" s="1">
        <v>23</v>
      </c>
      <c r="E35" s="1">
        <v>27.2</v>
      </c>
      <c r="F35" s="17">
        <v>-2.21</v>
      </c>
      <c r="G35" s="1">
        <v>61.6</v>
      </c>
      <c r="H35" s="4">
        <v>3.5999999999999997E-2</v>
      </c>
      <c r="I35" s="1">
        <v>136.19999999999999</v>
      </c>
      <c r="J35" s="4">
        <v>1.3599999999999999E-2</v>
      </c>
      <c r="K35" s="4">
        <v>9.06E-2</v>
      </c>
    </row>
    <row r="36" spans="1:11" x14ac:dyDescent="0.15">
      <c r="A36" s="1">
        <v>123</v>
      </c>
      <c r="B36" s="1">
        <v>813.4</v>
      </c>
      <c r="C36" s="1">
        <v>100215103488</v>
      </c>
      <c r="D36" s="1">
        <v>23.1</v>
      </c>
      <c r="E36" s="1">
        <v>27.2</v>
      </c>
      <c r="F36" s="17">
        <v>-2.2799999999999998</v>
      </c>
      <c r="G36" s="1">
        <v>61.6</v>
      </c>
      <c r="H36" s="4">
        <v>3.6999999999999998E-2</v>
      </c>
      <c r="I36" s="1">
        <v>140.1</v>
      </c>
      <c r="J36" s="4">
        <v>1.4200000000000001E-2</v>
      </c>
      <c r="K36" s="4">
        <v>9.06E-2</v>
      </c>
    </row>
    <row r="37" spans="1:11" x14ac:dyDescent="0.15">
      <c r="A37" s="1">
        <v>124</v>
      </c>
      <c r="B37" s="1">
        <v>839.9</v>
      </c>
      <c r="C37" s="1">
        <v>100238098432</v>
      </c>
      <c r="D37" s="1">
        <v>23.1</v>
      </c>
      <c r="E37" s="1">
        <v>27.1</v>
      </c>
      <c r="F37" s="17">
        <v>-2.34</v>
      </c>
      <c r="G37" s="1">
        <v>61.6</v>
      </c>
      <c r="H37" s="4">
        <v>3.7999999999999999E-2</v>
      </c>
      <c r="I37" s="1">
        <v>143.9</v>
      </c>
      <c r="J37" s="4">
        <v>1.4800000000000001E-2</v>
      </c>
      <c r="K37" s="4">
        <v>9.06E-2</v>
      </c>
    </row>
    <row r="38" spans="1:11" x14ac:dyDescent="0.15">
      <c r="A38" s="1">
        <v>125</v>
      </c>
      <c r="B38" s="1">
        <v>869.1</v>
      </c>
      <c r="C38" s="1">
        <v>100232945664</v>
      </c>
      <c r="D38" s="1">
        <v>23.2</v>
      </c>
      <c r="E38" s="1">
        <v>27.1</v>
      </c>
      <c r="F38" s="17">
        <v>-2.4</v>
      </c>
      <c r="G38" s="1">
        <v>61.6</v>
      </c>
      <c r="H38" s="4">
        <v>3.9E-2</v>
      </c>
      <c r="I38" s="1">
        <v>147.69999999999999</v>
      </c>
      <c r="J38" s="4">
        <v>1.54E-2</v>
      </c>
      <c r="K38" s="4">
        <v>9.06E-2</v>
      </c>
    </row>
    <row r="39" spans="1:11" x14ac:dyDescent="0.15">
      <c r="A39" s="1">
        <v>126</v>
      </c>
      <c r="B39" s="1">
        <v>900</v>
      </c>
      <c r="C39" s="1">
        <v>100242219008</v>
      </c>
      <c r="D39" s="1">
        <v>23.2</v>
      </c>
      <c r="E39" s="1">
        <v>27.1</v>
      </c>
      <c r="F39" s="17">
        <v>-2.46</v>
      </c>
      <c r="G39" s="1">
        <v>61.6</v>
      </c>
      <c r="H39" s="4">
        <v>0.04</v>
      </c>
      <c r="I39" s="1">
        <v>151.4</v>
      </c>
      <c r="J39" s="4">
        <v>1.6E-2</v>
      </c>
      <c r="K39" s="4">
        <v>9.06E-2</v>
      </c>
    </row>
    <row r="40" spans="1:11" x14ac:dyDescent="0.15">
      <c r="A40" s="1">
        <v>127</v>
      </c>
      <c r="B40" s="1">
        <v>925.2</v>
      </c>
      <c r="C40" s="1">
        <v>100242046976</v>
      </c>
      <c r="D40" s="1">
        <v>23.1</v>
      </c>
      <c r="E40" s="1">
        <v>27.1</v>
      </c>
      <c r="F40" s="17">
        <v>-2.52</v>
      </c>
      <c r="G40" s="1">
        <v>61.6</v>
      </c>
      <c r="H40" s="4">
        <v>4.0899999999999999E-2</v>
      </c>
      <c r="I40" s="1">
        <v>155</v>
      </c>
      <c r="J40" s="4">
        <v>1.6500000000000001E-2</v>
      </c>
      <c r="K40" s="4">
        <v>9.06E-2</v>
      </c>
    </row>
    <row r="41" spans="1:11" x14ac:dyDescent="0.15">
      <c r="A41" s="1">
        <v>128</v>
      </c>
      <c r="B41" s="1">
        <v>952.2</v>
      </c>
      <c r="C41" s="1">
        <v>100221968384</v>
      </c>
      <c r="D41" s="1">
        <v>23.1</v>
      </c>
      <c r="E41" s="1">
        <v>27.1</v>
      </c>
      <c r="F41" s="17">
        <v>-2.57</v>
      </c>
      <c r="G41" s="1">
        <v>61.6</v>
      </c>
      <c r="H41" s="4">
        <v>4.1799999999999997E-2</v>
      </c>
      <c r="I41" s="1">
        <v>158.5</v>
      </c>
      <c r="J41" s="4">
        <v>1.7000000000000001E-2</v>
      </c>
      <c r="K41" s="4">
        <v>9.06E-2</v>
      </c>
    </row>
    <row r="42" spans="1:11" x14ac:dyDescent="0.15">
      <c r="A42" s="1">
        <v>129</v>
      </c>
      <c r="B42" s="1">
        <v>972.7</v>
      </c>
      <c r="C42" s="1">
        <v>100241702912</v>
      </c>
      <c r="D42" s="1">
        <v>23.2</v>
      </c>
      <c r="E42" s="1">
        <v>27.1</v>
      </c>
      <c r="F42" s="17">
        <v>-2.63</v>
      </c>
      <c r="G42" s="1">
        <v>61.6</v>
      </c>
      <c r="H42" s="4">
        <v>4.2700000000000002E-2</v>
      </c>
      <c r="I42" s="1">
        <v>161.80000000000001</v>
      </c>
      <c r="J42" s="4">
        <v>1.7399999999999999E-2</v>
      </c>
      <c r="K42" s="4">
        <v>9.06E-2</v>
      </c>
    </row>
    <row r="43" spans="1:11" x14ac:dyDescent="0.15">
      <c r="A43" s="1">
        <v>130</v>
      </c>
      <c r="B43" s="1">
        <v>995.2</v>
      </c>
      <c r="C43" s="1">
        <v>100238270464</v>
      </c>
      <c r="D43" s="1">
        <v>23.2</v>
      </c>
      <c r="E43" s="1">
        <v>27.1</v>
      </c>
      <c r="F43" s="17">
        <v>-2.68</v>
      </c>
      <c r="G43" s="1">
        <v>61.6</v>
      </c>
      <c r="H43" s="4">
        <v>4.3499999999999997E-2</v>
      </c>
      <c r="I43" s="1">
        <v>165.1</v>
      </c>
      <c r="J43" s="4">
        <v>1.7899999999999999E-2</v>
      </c>
      <c r="K43" s="4">
        <v>9.06E-2</v>
      </c>
    </row>
    <row r="44" spans="1:11" x14ac:dyDescent="0.15">
      <c r="A44" s="1">
        <v>131</v>
      </c>
      <c r="B44" s="1">
        <v>1014</v>
      </c>
      <c r="C44" s="1">
        <v>100222312448</v>
      </c>
      <c r="D44" s="1">
        <v>23.2</v>
      </c>
      <c r="E44" s="1">
        <v>27.1</v>
      </c>
      <c r="F44" s="17">
        <v>-2.73</v>
      </c>
      <c r="G44" s="1">
        <v>61.6</v>
      </c>
      <c r="H44" s="4">
        <v>4.4400000000000002E-2</v>
      </c>
      <c r="I44" s="1">
        <v>168.1</v>
      </c>
      <c r="J44" s="4">
        <v>1.83E-2</v>
      </c>
      <c r="K44" s="4">
        <v>9.06E-2</v>
      </c>
    </row>
    <row r="45" spans="1:11" x14ac:dyDescent="0.15">
      <c r="A45" s="1">
        <v>132</v>
      </c>
      <c r="B45" s="1">
        <v>1030.7</v>
      </c>
      <c r="C45" s="1">
        <v>100244619264</v>
      </c>
      <c r="D45" s="1">
        <v>23.2</v>
      </c>
      <c r="E45" s="1">
        <v>27.1</v>
      </c>
      <c r="F45" s="17">
        <v>-2.78</v>
      </c>
      <c r="G45" s="1">
        <v>61.6</v>
      </c>
      <c r="H45" s="4">
        <v>4.5100000000000001E-2</v>
      </c>
      <c r="I45" s="1">
        <v>171</v>
      </c>
      <c r="J45" s="4">
        <v>1.8599999999999998E-2</v>
      </c>
      <c r="K45" s="4">
        <v>9.06E-2</v>
      </c>
    </row>
    <row r="46" spans="1:11" x14ac:dyDescent="0.15">
      <c r="A46" s="1">
        <v>133</v>
      </c>
      <c r="B46" s="1">
        <v>1047.2</v>
      </c>
      <c r="C46" s="1">
        <v>100237926400</v>
      </c>
      <c r="D46" s="1">
        <v>23.2</v>
      </c>
      <c r="E46" s="1">
        <v>27.1</v>
      </c>
      <c r="F46" s="17">
        <v>-2.82</v>
      </c>
      <c r="G46" s="1">
        <v>61.6</v>
      </c>
      <c r="H46" s="4">
        <v>4.58E-2</v>
      </c>
      <c r="I46" s="1">
        <v>173.8</v>
      </c>
      <c r="J46" s="4">
        <v>1.89E-2</v>
      </c>
      <c r="K46" s="4">
        <v>9.06E-2</v>
      </c>
    </row>
    <row r="47" spans="1:11" x14ac:dyDescent="0.15">
      <c r="A47" s="1">
        <v>134</v>
      </c>
      <c r="B47" s="1">
        <v>1064.5</v>
      </c>
      <c r="C47" s="1">
        <v>100226424832</v>
      </c>
      <c r="D47" s="1">
        <v>23.2</v>
      </c>
      <c r="E47" s="1">
        <v>27.1</v>
      </c>
      <c r="F47" s="17">
        <v>-2.86</v>
      </c>
      <c r="G47" s="1">
        <v>61.6</v>
      </c>
      <c r="H47" s="4">
        <v>4.65E-2</v>
      </c>
      <c r="I47" s="1">
        <v>176.4</v>
      </c>
      <c r="J47" s="4">
        <v>1.9300000000000001E-2</v>
      </c>
      <c r="K47" s="4">
        <v>9.06E-2</v>
      </c>
    </row>
    <row r="48" spans="1:11" x14ac:dyDescent="0.15">
      <c r="A48" s="1">
        <v>135</v>
      </c>
      <c r="B48" s="1">
        <v>1080.2</v>
      </c>
      <c r="C48" s="1">
        <v>100232945664</v>
      </c>
      <c r="D48" s="1">
        <v>23.3</v>
      </c>
      <c r="E48" s="1">
        <v>27.1</v>
      </c>
      <c r="F48" s="17">
        <v>-2.9</v>
      </c>
      <c r="G48" s="1">
        <v>61.6</v>
      </c>
      <c r="H48" s="4">
        <v>4.7199999999999999E-2</v>
      </c>
      <c r="I48" s="1">
        <v>178.8</v>
      </c>
      <c r="J48" s="4">
        <v>1.9599999999999999E-2</v>
      </c>
      <c r="K48" s="4">
        <v>9.06E-2</v>
      </c>
    </row>
    <row r="49" spans="1:11" x14ac:dyDescent="0.15">
      <c r="A49" s="1">
        <v>136</v>
      </c>
      <c r="B49" s="1">
        <v>1095.9000000000001</v>
      </c>
      <c r="C49" s="1">
        <v>100239302656</v>
      </c>
      <c r="D49" s="1">
        <v>23.3</v>
      </c>
      <c r="E49" s="1">
        <v>27.1</v>
      </c>
      <c r="F49" s="17">
        <v>-2.94</v>
      </c>
      <c r="G49" s="1">
        <v>61.6</v>
      </c>
      <c r="H49" s="4">
        <v>4.7699999999999999E-2</v>
      </c>
      <c r="I49" s="1">
        <v>181.1</v>
      </c>
      <c r="J49" s="4">
        <v>1.9900000000000001E-2</v>
      </c>
      <c r="K49" s="4">
        <v>9.06E-2</v>
      </c>
    </row>
    <row r="50" spans="1:11" x14ac:dyDescent="0.15">
      <c r="A50" s="1">
        <v>137</v>
      </c>
      <c r="B50" s="1">
        <v>1110.8</v>
      </c>
      <c r="C50" s="1">
        <v>100224884736</v>
      </c>
      <c r="D50" s="1">
        <v>23.3</v>
      </c>
      <c r="E50" s="1">
        <v>27.1</v>
      </c>
      <c r="F50" s="17">
        <v>-2.97</v>
      </c>
      <c r="G50" s="1">
        <v>61.6</v>
      </c>
      <c r="H50" s="4">
        <v>4.8300000000000003E-2</v>
      </c>
      <c r="I50" s="1">
        <v>183.2</v>
      </c>
      <c r="J50" s="4">
        <v>2.0199999999999999E-2</v>
      </c>
      <c r="K50" s="4">
        <v>9.06E-2</v>
      </c>
    </row>
    <row r="51" spans="1:11" x14ac:dyDescent="0.15">
      <c r="A51" s="1">
        <v>138</v>
      </c>
      <c r="B51" s="1">
        <v>1123.2</v>
      </c>
      <c r="C51" s="1">
        <v>100230717440</v>
      </c>
      <c r="D51" s="1">
        <v>23.3</v>
      </c>
      <c r="E51" s="1">
        <v>27.1</v>
      </c>
      <c r="F51" s="17">
        <v>-3.01</v>
      </c>
      <c r="G51" s="1">
        <v>61.6</v>
      </c>
      <c r="H51" s="4">
        <v>4.8800000000000003E-2</v>
      </c>
      <c r="I51" s="1">
        <v>185.1</v>
      </c>
      <c r="J51" s="4">
        <v>2.0400000000000001E-2</v>
      </c>
      <c r="K51" s="4">
        <v>9.06E-2</v>
      </c>
    </row>
    <row r="52" spans="1:11" x14ac:dyDescent="0.15">
      <c r="A52" s="1">
        <v>139</v>
      </c>
      <c r="B52" s="1">
        <v>1127.5</v>
      </c>
      <c r="C52" s="1">
        <v>100274659328</v>
      </c>
      <c r="D52" s="1">
        <v>23.3</v>
      </c>
      <c r="E52" s="1">
        <v>27.1</v>
      </c>
      <c r="F52" s="17">
        <v>-3.04</v>
      </c>
      <c r="G52" s="1">
        <v>61.6</v>
      </c>
      <c r="H52" s="4">
        <v>4.9299999999999997E-2</v>
      </c>
      <c r="I52" s="1">
        <v>186.9</v>
      </c>
      <c r="J52" s="4">
        <v>2.0500000000000001E-2</v>
      </c>
      <c r="K52" s="4">
        <v>9.06E-2</v>
      </c>
    </row>
    <row r="53" spans="1:11" x14ac:dyDescent="0.15">
      <c r="A53" s="1">
        <v>140</v>
      </c>
      <c r="B53" s="1">
        <v>1131.2</v>
      </c>
      <c r="C53" s="1">
        <v>100252172288</v>
      </c>
      <c r="D53" s="1">
        <v>23.4</v>
      </c>
      <c r="E53" s="1">
        <v>27.1</v>
      </c>
      <c r="F53" s="17">
        <v>-3.06</v>
      </c>
      <c r="G53" s="1">
        <v>61.6</v>
      </c>
      <c r="H53" s="4">
        <v>4.9700000000000001E-2</v>
      </c>
      <c r="I53" s="1">
        <v>188.6</v>
      </c>
      <c r="J53" s="4">
        <v>2.06E-2</v>
      </c>
      <c r="K53" s="4">
        <v>9.06E-2</v>
      </c>
    </row>
    <row r="54" spans="1:11" x14ac:dyDescent="0.15">
      <c r="A54" s="1">
        <v>141</v>
      </c>
      <c r="B54" s="1">
        <v>1125.4000000000001</v>
      </c>
      <c r="C54" s="1">
        <v>100264189952</v>
      </c>
      <c r="D54" s="1">
        <v>23.4</v>
      </c>
      <c r="E54" s="1">
        <v>27.1</v>
      </c>
      <c r="F54" s="17">
        <v>-3.09</v>
      </c>
      <c r="G54" s="1">
        <v>61.6</v>
      </c>
      <c r="H54" s="4">
        <v>5.0099999999999999E-2</v>
      </c>
      <c r="I54" s="1">
        <v>190.2</v>
      </c>
      <c r="J54" s="4">
        <v>2.0500000000000001E-2</v>
      </c>
      <c r="K54" s="4">
        <v>9.06E-2</v>
      </c>
    </row>
    <row r="55" spans="1:11" x14ac:dyDescent="0.15">
      <c r="A55" s="1">
        <v>142</v>
      </c>
      <c r="B55" s="1">
        <v>1119.8</v>
      </c>
      <c r="C55" s="1">
        <v>100297498624</v>
      </c>
      <c r="D55" s="1">
        <v>23.4</v>
      </c>
      <c r="E55" s="1">
        <v>27.1</v>
      </c>
      <c r="F55" s="17">
        <v>-3.11</v>
      </c>
      <c r="G55" s="1">
        <v>61.6</v>
      </c>
      <c r="H55" s="4">
        <v>5.0500000000000003E-2</v>
      </c>
      <c r="I55" s="1">
        <v>191.6</v>
      </c>
      <c r="J55" s="4">
        <v>2.0400000000000001E-2</v>
      </c>
      <c r="K55" s="4">
        <v>9.06E-2</v>
      </c>
    </row>
    <row r="56" spans="1:11" x14ac:dyDescent="0.15">
      <c r="A56" s="1">
        <v>143</v>
      </c>
      <c r="B56" s="1">
        <v>1152.5999999999999</v>
      </c>
      <c r="C56" s="1">
        <v>100295262208</v>
      </c>
      <c r="D56" s="1">
        <v>23.3</v>
      </c>
      <c r="E56" s="1">
        <v>27.2</v>
      </c>
      <c r="F56" s="17">
        <v>-3.13</v>
      </c>
      <c r="G56" s="1">
        <v>61.6</v>
      </c>
      <c r="H56" s="4">
        <v>5.0799999999999998E-2</v>
      </c>
      <c r="I56" s="1">
        <v>192.9</v>
      </c>
      <c r="J56" s="4">
        <v>2.1000000000000001E-2</v>
      </c>
      <c r="K56" s="4">
        <v>9.06E-2</v>
      </c>
    </row>
    <row r="57" spans="1:11" x14ac:dyDescent="0.15">
      <c r="A57" s="1">
        <v>144</v>
      </c>
      <c r="B57" s="1">
        <v>1136.5</v>
      </c>
      <c r="C57" s="1">
        <v>100282900480</v>
      </c>
      <c r="D57" s="1">
        <v>23.2</v>
      </c>
      <c r="E57" s="1">
        <v>27.2</v>
      </c>
      <c r="F57" s="17">
        <v>-3.15</v>
      </c>
      <c r="G57" s="1">
        <v>61.6</v>
      </c>
      <c r="H57" s="4">
        <v>5.1200000000000002E-2</v>
      </c>
      <c r="I57" s="1">
        <v>194.1</v>
      </c>
      <c r="J57" s="4">
        <v>2.07E-2</v>
      </c>
      <c r="K57" s="4">
        <v>9.06E-2</v>
      </c>
    </row>
    <row r="58" spans="1:11" x14ac:dyDescent="0.15">
      <c r="A58" s="1">
        <v>145</v>
      </c>
      <c r="B58" s="1">
        <v>1156.8</v>
      </c>
      <c r="C58" s="1">
        <v>100229857280</v>
      </c>
      <c r="D58" s="1">
        <v>23.3</v>
      </c>
      <c r="E58" s="1">
        <v>27.2</v>
      </c>
      <c r="F58" s="17">
        <v>-3.17</v>
      </c>
      <c r="G58" s="1">
        <v>61.6</v>
      </c>
      <c r="H58" s="4">
        <v>5.1400000000000001E-2</v>
      </c>
      <c r="I58" s="1">
        <v>195.1</v>
      </c>
      <c r="J58" s="4">
        <v>2.1100000000000001E-2</v>
      </c>
      <c r="K58" s="4">
        <v>9.06E-2</v>
      </c>
    </row>
    <row r="59" spans="1:11" x14ac:dyDescent="0.15">
      <c r="A59" s="1">
        <v>146</v>
      </c>
      <c r="B59" s="1">
        <v>1159.9000000000001</v>
      </c>
      <c r="C59" s="1">
        <v>100413808640</v>
      </c>
      <c r="D59" s="1">
        <v>23.4</v>
      </c>
      <c r="E59" s="1">
        <v>27.2</v>
      </c>
      <c r="F59" s="17">
        <v>-3.18</v>
      </c>
      <c r="G59" s="1">
        <v>61.6</v>
      </c>
      <c r="H59" s="4">
        <v>5.1700000000000003E-2</v>
      </c>
      <c r="I59" s="1">
        <v>196.2</v>
      </c>
      <c r="J59" s="4">
        <v>2.1100000000000001E-2</v>
      </c>
      <c r="K59" s="4">
        <v>9.0700000000000003E-2</v>
      </c>
    </row>
    <row r="60" spans="1:11" x14ac:dyDescent="0.15">
      <c r="A60" s="1">
        <v>147</v>
      </c>
      <c r="B60" s="1">
        <v>1162.5</v>
      </c>
      <c r="C60" s="1">
        <v>100299554816</v>
      </c>
      <c r="D60" s="1">
        <v>23.4</v>
      </c>
      <c r="E60" s="1">
        <v>27.2</v>
      </c>
      <c r="F60" s="17">
        <v>-3.2</v>
      </c>
      <c r="G60" s="1">
        <v>61.6</v>
      </c>
      <c r="H60" s="4">
        <v>5.1900000000000002E-2</v>
      </c>
      <c r="I60" s="1">
        <v>197.1</v>
      </c>
      <c r="J60" s="4">
        <v>2.12E-2</v>
      </c>
      <c r="K60" s="4">
        <v>9.06E-2</v>
      </c>
    </row>
    <row r="61" spans="1:11" x14ac:dyDescent="0.15">
      <c r="A61" s="1">
        <v>148</v>
      </c>
      <c r="B61" s="1">
        <v>1164.9000000000001</v>
      </c>
      <c r="C61" s="1">
        <v>100305051648</v>
      </c>
      <c r="D61" s="1">
        <v>23.5</v>
      </c>
      <c r="E61" s="1">
        <v>27.3</v>
      </c>
      <c r="F61" s="17">
        <v>-3.21</v>
      </c>
      <c r="G61" s="1">
        <v>61.6</v>
      </c>
      <c r="H61" s="4">
        <v>5.21E-2</v>
      </c>
      <c r="I61" s="1">
        <v>197.9</v>
      </c>
      <c r="J61" s="4">
        <v>2.12E-2</v>
      </c>
      <c r="K61" s="4">
        <v>9.06E-2</v>
      </c>
    </row>
    <row r="62" spans="1:11" x14ac:dyDescent="0.15">
      <c r="A62" s="1">
        <v>149</v>
      </c>
      <c r="B62" s="1">
        <v>1170.3</v>
      </c>
      <c r="C62" s="1">
        <v>100294230016</v>
      </c>
      <c r="D62" s="1">
        <v>23.4</v>
      </c>
      <c r="E62" s="1">
        <v>27.3</v>
      </c>
      <c r="F62" s="17">
        <v>-3.22</v>
      </c>
      <c r="G62" s="1">
        <v>61.6</v>
      </c>
      <c r="H62" s="4">
        <v>5.2299999999999999E-2</v>
      </c>
      <c r="I62" s="1">
        <v>198.6</v>
      </c>
      <c r="J62" s="4">
        <v>2.1299999999999999E-2</v>
      </c>
      <c r="K62" s="4">
        <v>9.06E-2</v>
      </c>
    </row>
    <row r="63" spans="1:11" x14ac:dyDescent="0.15">
      <c r="A63" s="1">
        <v>150</v>
      </c>
      <c r="B63" s="1">
        <v>1174.3</v>
      </c>
      <c r="C63" s="1">
        <v>100275863552</v>
      </c>
      <c r="D63" s="1">
        <v>23.4</v>
      </c>
      <c r="E63" s="1">
        <v>27.3</v>
      </c>
      <c r="F63" s="17">
        <v>-3.24</v>
      </c>
      <c r="G63" s="1">
        <v>61.6</v>
      </c>
      <c r="H63" s="4">
        <v>5.2499999999999998E-2</v>
      </c>
      <c r="I63" s="1">
        <v>199.3</v>
      </c>
      <c r="J63" s="4">
        <v>2.1399999999999999E-2</v>
      </c>
      <c r="K63" s="4">
        <v>9.06E-2</v>
      </c>
    </row>
    <row r="64" spans="1:11" x14ac:dyDescent="0.15">
      <c r="A64" s="1">
        <v>151</v>
      </c>
      <c r="B64" s="1">
        <v>1177.9000000000001</v>
      </c>
      <c r="C64" s="1">
        <v>100283416576</v>
      </c>
      <c r="D64" s="1">
        <v>23.4</v>
      </c>
      <c r="E64" s="1">
        <v>27.3</v>
      </c>
      <c r="F64" s="17">
        <v>-3.25</v>
      </c>
      <c r="G64" s="1">
        <v>61.6</v>
      </c>
      <c r="H64" s="4">
        <v>5.2699999999999997E-2</v>
      </c>
      <c r="I64" s="1">
        <v>199.9</v>
      </c>
      <c r="J64" s="4">
        <v>2.1499999999999998E-2</v>
      </c>
      <c r="K64" s="4">
        <v>9.06E-2</v>
      </c>
    </row>
    <row r="65" spans="1:11" x14ac:dyDescent="0.15">
      <c r="A65" s="1">
        <v>152</v>
      </c>
      <c r="B65" s="1">
        <v>1180.0999999999999</v>
      </c>
      <c r="C65" s="1">
        <v>100239474688</v>
      </c>
      <c r="D65" s="1">
        <v>23.3</v>
      </c>
      <c r="E65" s="1">
        <v>27.4</v>
      </c>
      <c r="F65" s="17">
        <v>-3.25</v>
      </c>
      <c r="G65" s="1">
        <v>61.6</v>
      </c>
      <c r="H65" s="4">
        <v>5.28E-2</v>
      </c>
      <c r="I65" s="1">
        <v>200.5</v>
      </c>
      <c r="J65" s="4">
        <v>2.1499999999999998E-2</v>
      </c>
      <c r="K65" s="4">
        <v>9.06E-2</v>
      </c>
    </row>
    <row r="66" spans="1:11" x14ac:dyDescent="0.15">
      <c r="A66" s="1">
        <v>153</v>
      </c>
      <c r="B66" s="1">
        <v>1182.4000000000001</v>
      </c>
      <c r="C66" s="1">
        <v>100271742976</v>
      </c>
      <c r="D66" s="1">
        <v>23.2</v>
      </c>
      <c r="E66" s="1">
        <v>27.4</v>
      </c>
      <c r="F66" s="17">
        <v>-3.26</v>
      </c>
      <c r="G66" s="1">
        <v>61.6</v>
      </c>
      <c r="H66" s="4">
        <v>5.2999999999999999E-2</v>
      </c>
      <c r="I66" s="1">
        <v>201</v>
      </c>
      <c r="J66" s="4">
        <v>2.1600000000000001E-2</v>
      </c>
      <c r="K66" s="4">
        <v>9.06E-2</v>
      </c>
    </row>
    <row r="67" spans="1:11" x14ac:dyDescent="0.15">
      <c r="A67" s="1">
        <v>154</v>
      </c>
      <c r="B67" s="1">
        <v>1184</v>
      </c>
      <c r="C67" s="1">
        <v>100308484096</v>
      </c>
      <c r="D67" s="1">
        <v>23.3</v>
      </c>
      <c r="E67" s="1">
        <v>27.4</v>
      </c>
      <c r="F67" s="17">
        <v>-3.27</v>
      </c>
      <c r="G67" s="1">
        <v>61.6</v>
      </c>
      <c r="H67" s="4">
        <v>5.3100000000000001E-2</v>
      </c>
      <c r="I67" s="1">
        <v>201.5</v>
      </c>
      <c r="J67" s="4">
        <v>2.1600000000000001E-2</v>
      </c>
      <c r="K67" s="4">
        <v>9.0700000000000003E-2</v>
      </c>
    </row>
    <row r="68" spans="1:11" x14ac:dyDescent="0.15">
      <c r="A68" s="1">
        <v>155</v>
      </c>
      <c r="B68" s="1">
        <v>1185.3</v>
      </c>
      <c r="C68" s="1">
        <v>100252344320</v>
      </c>
      <c r="D68" s="1">
        <v>23.4</v>
      </c>
      <c r="E68" s="1">
        <v>27.5</v>
      </c>
      <c r="F68" s="17">
        <v>-3.28</v>
      </c>
      <c r="G68" s="1">
        <v>61.6</v>
      </c>
      <c r="H68" s="4">
        <v>5.3199999999999997E-2</v>
      </c>
      <c r="I68" s="1">
        <v>201.9</v>
      </c>
      <c r="J68" s="4">
        <v>2.1600000000000001E-2</v>
      </c>
      <c r="K68" s="4">
        <v>9.06E-2</v>
      </c>
    </row>
    <row r="69" spans="1:11" x14ac:dyDescent="0.15">
      <c r="A69" s="1">
        <v>156</v>
      </c>
      <c r="B69" s="1">
        <v>1186.5999999999999</v>
      </c>
      <c r="C69" s="1">
        <v>100265558016</v>
      </c>
      <c r="D69" s="1">
        <v>23.4</v>
      </c>
      <c r="E69" s="1">
        <v>27.5</v>
      </c>
      <c r="F69" s="17">
        <v>-3.28</v>
      </c>
      <c r="G69" s="1">
        <v>61.6</v>
      </c>
      <c r="H69" s="4">
        <v>5.33E-2</v>
      </c>
      <c r="I69" s="1">
        <v>202.3</v>
      </c>
      <c r="J69" s="4">
        <v>2.1700000000000001E-2</v>
      </c>
      <c r="K69" s="4">
        <v>9.06E-2</v>
      </c>
    </row>
    <row r="70" spans="1:11" x14ac:dyDescent="0.15">
      <c r="A70" s="1">
        <v>157</v>
      </c>
      <c r="B70" s="1">
        <v>1187.9000000000001</v>
      </c>
      <c r="C70" s="1">
        <v>100269678592</v>
      </c>
      <c r="D70" s="1">
        <v>23.4</v>
      </c>
      <c r="E70" s="1">
        <v>27.5</v>
      </c>
      <c r="F70" s="17">
        <v>-3.29</v>
      </c>
      <c r="G70" s="1">
        <v>61.6</v>
      </c>
      <c r="H70" s="4">
        <v>5.3400000000000003E-2</v>
      </c>
      <c r="I70" s="1">
        <v>202.7</v>
      </c>
      <c r="J70" s="4">
        <v>2.1700000000000001E-2</v>
      </c>
      <c r="K70" s="4">
        <v>9.06E-2</v>
      </c>
    </row>
    <row r="71" spans="1:11" x14ac:dyDescent="0.15">
      <c r="A71" s="1">
        <v>158</v>
      </c>
      <c r="B71" s="1">
        <v>1189.2</v>
      </c>
      <c r="C71" s="1">
        <v>100312604672</v>
      </c>
      <c r="D71" s="1">
        <v>23.4</v>
      </c>
      <c r="E71" s="1">
        <v>27.6</v>
      </c>
      <c r="F71" s="17">
        <v>-3.3</v>
      </c>
      <c r="G71" s="1">
        <v>61.6</v>
      </c>
      <c r="H71" s="4">
        <v>5.3499999999999999E-2</v>
      </c>
      <c r="I71" s="1">
        <v>203</v>
      </c>
      <c r="J71" s="4">
        <v>2.1700000000000001E-2</v>
      </c>
      <c r="K71" s="4">
        <v>9.06E-2</v>
      </c>
    </row>
    <row r="72" spans="1:11" x14ac:dyDescent="0.15">
      <c r="A72" s="1">
        <v>159</v>
      </c>
      <c r="B72" s="1">
        <v>1190.3</v>
      </c>
      <c r="C72" s="1">
        <v>100249944064</v>
      </c>
      <c r="D72" s="1">
        <v>23.4</v>
      </c>
      <c r="E72" s="1">
        <v>27.6</v>
      </c>
      <c r="F72" s="17">
        <v>-3.3</v>
      </c>
      <c r="G72" s="1">
        <v>61.6</v>
      </c>
      <c r="H72" s="4">
        <v>5.3600000000000002E-2</v>
      </c>
      <c r="I72" s="1">
        <v>203.3</v>
      </c>
      <c r="J72" s="4">
        <v>2.1700000000000001E-2</v>
      </c>
      <c r="K72" s="4">
        <v>9.06E-2</v>
      </c>
    </row>
    <row r="73" spans="1:11" x14ac:dyDescent="0.15">
      <c r="A73" s="1">
        <v>160</v>
      </c>
      <c r="B73" s="1">
        <v>1190.9000000000001</v>
      </c>
      <c r="C73" s="1">
        <v>100286504960</v>
      </c>
      <c r="D73" s="1">
        <v>23.4</v>
      </c>
      <c r="E73" s="1">
        <v>27.6</v>
      </c>
      <c r="F73" s="17">
        <v>-3.3</v>
      </c>
      <c r="G73" s="1">
        <v>61.6</v>
      </c>
      <c r="H73" s="4">
        <v>5.3600000000000002E-2</v>
      </c>
      <c r="I73" s="1">
        <v>203.6</v>
      </c>
      <c r="J73" s="4">
        <v>2.1700000000000001E-2</v>
      </c>
      <c r="K73" s="4">
        <v>9.06E-2</v>
      </c>
    </row>
    <row r="74" spans="1:11" x14ac:dyDescent="0.15">
      <c r="A74" s="1">
        <v>161</v>
      </c>
      <c r="B74" s="1">
        <v>1192</v>
      </c>
      <c r="C74" s="1">
        <v>100324974592</v>
      </c>
      <c r="D74" s="1">
        <v>23.4</v>
      </c>
      <c r="E74" s="1">
        <v>27.7</v>
      </c>
      <c r="F74" s="17">
        <v>-3.31</v>
      </c>
      <c r="G74" s="1">
        <v>61.6</v>
      </c>
      <c r="H74" s="4">
        <v>5.3699999999999998E-2</v>
      </c>
      <c r="I74" s="1">
        <v>203.8</v>
      </c>
      <c r="J74" s="4">
        <v>2.18E-2</v>
      </c>
      <c r="K74" s="4">
        <v>9.06E-2</v>
      </c>
    </row>
    <row r="75" spans="1:11" x14ac:dyDescent="0.15">
      <c r="A75" s="1">
        <v>162</v>
      </c>
      <c r="B75" s="1">
        <v>1191.2</v>
      </c>
      <c r="C75" s="1">
        <v>100267450368</v>
      </c>
      <c r="D75" s="1">
        <v>23.5</v>
      </c>
      <c r="E75" s="1">
        <v>27.7</v>
      </c>
      <c r="F75" s="17">
        <v>-3.31</v>
      </c>
      <c r="G75" s="1">
        <v>61.6</v>
      </c>
      <c r="H75" s="4">
        <v>5.3800000000000001E-2</v>
      </c>
      <c r="I75" s="1">
        <v>204.1</v>
      </c>
      <c r="J75" s="4">
        <v>2.1700000000000001E-2</v>
      </c>
      <c r="K75" s="4">
        <v>9.06E-2</v>
      </c>
    </row>
    <row r="76" spans="1:11" x14ac:dyDescent="0.15">
      <c r="A76" s="1">
        <v>163</v>
      </c>
      <c r="B76" s="1">
        <v>1192.9000000000001</v>
      </c>
      <c r="C76" s="1">
        <v>100247707648</v>
      </c>
      <c r="D76" s="1">
        <v>23.4</v>
      </c>
      <c r="E76" s="1">
        <v>27.7</v>
      </c>
      <c r="F76" s="17">
        <v>-3.32</v>
      </c>
      <c r="G76" s="1">
        <v>61.6</v>
      </c>
      <c r="H76" s="4">
        <v>5.3800000000000001E-2</v>
      </c>
      <c r="I76" s="1">
        <v>204.3</v>
      </c>
      <c r="J76" s="4">
        <v>2.18E-2</v>
      </c>
      <c r="K76" s="4">
        <v>9.06E-2</v>
      </c>
    </row>
    <row r="77" spans="1:11" x14ac:dyDescent="0.15">
      <c r="A77" s="1">
        <v>164</v>
      </c>
      <c r="B77" s="1">
        <v>1194.5999999999999</v>
      </c>
      <c r="C77" s="1">
        <v>100380467200</v>
      </c>
      <c r="D77" s="1">
        <v>23.4</v>
      </c>
      <c r="E77" s="1">
        <v>27.8</v>
      </c>
      <c r="F77" s="17">
        <v>-3.32</v>
      </c>
      <c r="G77" s="1">
        <v>61.6</v>
      </c>
      <c r="H77" s="4">
        <v>5.3900000000000003E-2</v>
      </c>
      <c r="I77" s="1">
        <v>204.4</v>
      </c>
      <c r="J77" s="4">
        <v>2.18E-2</v>
      </c>
      <c r="K77" s="4">
        <v>9.0700000000000003E-2</v>
      </c>
    </row>
    <row r="78" spans="1:11" x14ac:dyDescent="0.15">
      <c r="A78" s="1">
        <v>165</v>
      </c>
      <c r="B78" s="1">
        <v>1196.3</v>
      </c>
      <c r="C78" s="1">
        <v>101362892800</v>
      </c>
      <c r="D78" s="1">
        <v>23.5</v>
      </c>
      <c r="E78" s="1">
        <v>27.8</v>
      </c>
      <c r="F78" s="17">
        <v>-3.32</v>
      </c>
      <c r="G78" s="1">
        <v>61.6</v>
      </c>
      <c r="H78" s="4">
        <v>5.3900000000000003E-2</v>
      </c>
      <c r="I78" s="1">
        <v>204.6</v>
      </c>
      <c r="J78" s="4">
        <v>2.18E-2</v>
      </c>
      <c r="K78" s="4">
        <v>9.0700000000000003E-2</v>
      </c>
    </row>
    <row r="79" spans="1:11" x14ac:dyDescent="0.15">
      <c r="A79" s="1">
        <v>166</v>
      </c>
      <c r="B79" s="1">
        <v>1195.8</v>
      </c>
      <c r="C79" s="1">
        <v>100604788736</v>
      </c>
      <c r="D79" s="1">
        <v>23.5</v>
      </c>
      <c r="E79" s="1">
        <v>27.8</v>
      </c>
      <c r="F79" s="17">
        <v>-3.32</v>
      </c>
      <c r="G79" s="1">
        <v>61.6</v>
      </c>
      <c r="H79" s="4">
        <v>5.3999999999999999E-2</v>
      </c>
      <c r="I79" s="1">
        <v>204.8</v>
      </c>
      <c r="J79" s="4">
        <v>2.18E-2</v>
      </c>
      <c r="K79" s="4">
        <v>9.0700000000000003E-2</v>
      </c>
    </row>
    <row r="80" spans="1:11" x14ac:dyDescent="0.15">
      <c r="A80" s="1">
        <v>167</v>
      </c>
      <c r="B80" s="1">
        <v>1197.9000000000001</v>
      </c>
      <c r="C80" s="1">
        <v>100374110208</v>
      </c>
      <c r="D80" s="1">
        <v>23.4</v>
      </c>
      <c r="E80" s="1">
        <v>27.9</v>
      </c>
      <c r="F80" s="17">
        <v>-3.33</v>
      </c>
      <c r="G80" s="1">
        <v>61.6</v>
      </c>
      <c r="H80" s="4">
        <v>5.3999999999999999E-2</v>
      </c>
      <c r="I80" s="1">
        <v>205</v>
      </c>
      <c r="J80" s="4">
        <v>2.1899999999999999E-2</v>
      </c>
      <c r="K80" s="4">
        <v>9.0700000000000003E-2</v>
      </c>
    </row>
    <row r="81" spans="1:11" x14ac:dyDescent="0.15">
      <c r="A81" s="1">
        <v>168</v>
      </c>
      <c r="B81" s="1">
        <v>1197.0999999999999</v>
      </c>
      <c r="C81" s="1">
        <v>100269162496</v>
      </c>
      <c r="D81" s="1">
        <v>23.4</v>
      </c>
      <c r="E81" s="1">
        <v>27.9</v>
      </c>
      <c r="F81" s="17">
        <v>-3.33</v>
      </c>
      <c r="G81" s="1">
        <v>61.6</v>
      </c>
      <c r="H81" s="4">
        <v>5.3999999999999999E-2</v>
      </c>
      <c r="I81" s="1">
        <v>205.1</v>
      </c>
      <c r="J81" s="4">
        <v>2.1899999999999999E-2</v>
      </c>
      <c r="K81" s="4">
        <v>9.06E-2</v>
      </c>
    </row>
    <row r="82" spans="1:11" x14ac:dyDescent="0.15">
      <c r="A82" s="1">
        <v>169</v>
      </c>
      <c r="B82" s="1">
        <v>1196.9000000000001</v>
      </c>
      <c r="C82" s="1">
        <v>100225916928</v>
      </c>
      <c r="D82" s="1">
        <v>23.2</v>
      </c>
      <c r="E82" s="1">
        <v>28</v>
      </c>
      <c r="F82" s="17">
        <v>-3.33</v>
      </c>
      <c r="G82" s="1">
        <v>61.6</v>
      </c>
      <c r="H82" s="4">
        <v>5.4100000000000002E-2</v>
      </c>
      <c r="I82" s="1">
        <v>205.2</v>
      </c>
      <c r="J82" s="4">
        <v>2.1899999999999999E-2</v>
      </c>
      <c r="K82" s="4">
        <v>9.06E-2</v>
      </c>
    </row>
    <row r="83" spans="1:11" x14ac:dyDescent="0.15">
      <c r="A83" s="1">
        <v>170</v>
      </c>
      <c r="B83" s="1">
        <v>1196.4000000000001</v>
      </c>
      <c r="C83" s="1">
        <v>100213899264</v>
      </c>
      <c r="D83" s="1">
        <v>23.2</v>
      </c>
      <c r="E83" s="1">
        <v>28</v>
      </c>
      <c r="F83" s="17">
        <v>-3.33</v>
      </c>
      <c r="G83" s="1">
        <v>61.6</v>
      </c>
      <c r="H83" s="4">
        <v>5.4100000000000002E-2</v>
      </c>
      <c r="I83" s="1">
        <v>205.3</v>
      </c>
      <c r="J83" s="4">
        <v>2.18E-2</v>
      </c>
      <c r="K83" s="4">
        <v>9.06E-2</v>
      </c>
    </row>
    <row r="84" spans="1:11" x14ac:dyDescent="0.15">
      <c r="A84" s="1">
        <v>171</v>
      </c>
      <c r="B84" s="1">
        <v>1195.3</v>
      </c>
      <c r="C84" s="1">
        <v>100246167552</v>
      </c>
      <c r="D84" s="1">
        <v>23.2</v>
      </c>
      <c r="E84" s="1">
        <v>28</v>
      </c>
      <c r="F84" s="17">
        <v>-3.33</v>
      </c>
      <c r="G84" s="1">
        <v>61.6</v>
      </c>
      <c r="H84" s="4">
        <v>5.4100000000000002E-2</v>
      </c>
      <c r="I84" s="1">
        <v>205.5</v>
      </c>
      <c r="J84" s="4">
        <v>2.18E-2</v>
      </c>
      <c r="K84" s="4">
        <v>9.06E-2</v>
      </c>
    </row>
    <row r="85" spans="1:11" x14ac:dyDescent="0.15">
      <c r="A85" s="1">
        <v>172</v>
      </c>
      <c r="B85" s="1">
        <v>1194</v>
      </c>
      <c r="C85" s="1">
        <v>100294574080</v>
      </c>
      <c r="D85" s="1">
        <v>23.3</v>
      </c>
      <c r="E85" s="1">
        <v>28.1</v>
      </c>
      <c r="F85" s="17">
        <v>-3.34</v>
      </c>
      <c r="G85" s="1">
        <v>61.6</v>
      </c>
      <c r="H85" s="4">
        <v>5.4100000000000002E-2</v>
      </c>
      <c r="I85" s="1">
        <v>205.6</v>
      </c>
      <c r="J85" s="4">
        <v>2.18E-2</v>
      </c>
      <c r="K85" s="4">
        <v>9.0700000000000003E-2</v>
      </c>
    </row>
    <row r="86" spans="1:11" x14ac:dyDescent="0.15">
      <c r="A86" s="1">
        <v>173</v>
      </c>
      <c r="B86" s="1">
        <v>1197.3</v>
      </c>
      <c r="C86" s="1">
        <v>100528013312</v>
      </c>
      <c r="D86" s="1">
        <v>23.2</v>
      </c>
      <c r="E86" s="1">
        <v>28.1</v>
      </c>
      <c r="F86" s="17">
        <v>-3.34</v>
      </c>
      <c r="G86" s="1">
        <v>61.6</v>
      </c>
      <c r="H86" s="4">
        <v>5.4199999999999998E-2</v>
      </c>
      <c r="I86" s="1">
        <v>205.7</v>
      </c>
      <c r="J86" s="4">
        <v>2.1899999999999999E-2</v>
      </c>
      <c r="K86" s="4">
        <v>9.0700000000000003E-2</v>
      </c>
    </row>
    <row r="87" spans="1:11" x14ac:dyDescent="0.15">
      <c r="A87" s="1">
        <v>174</v>
      </c>
      <c r="B87" s="1">
        <v>1195.5999999999999</v>
      </c>
      <c r="C87" s="1">
        <v>100162781184</v>
      </c>
      <c r="D87" s="1">
        <v>23.1</v>
      </c>
      <c r="E87" s="1">
        <v>28.2</v>
      </c>
      <c r="F87" s="17">
        <v>-3.34</v>
      </c>
      <c r="G87" s="1">
        <v>61.6</v>
      </c>
      <c r="H87" s="4">
        <v>5.4199999999999998E-2</v>
      </c>
      <c r="I87" s="1">
        <v>205.8</v>
      </c>
      <c r="J87" s="4">
        <v>2.18E-2</v>
      </c>
      <c r="K87" s="4">
        <v>9.06E-2</v>
      </c>
    </row>
    <row r="88" spans="1:11" x14ac:dyDescent="0.15">
      <c r="A88" s="1">
        <v>175</v>
      </c>
      <c r="B88" s="1">
        <v>1198.5999999999999</v>
      </c>
      <c r="C88" s="1">
        <v>100227801088</v>
      </c>
      <c r="D88" s="1">
        <v>23.2</v>
      </c>
      <c r="E88" s="1">
        <v>28.2</v>
      </c>
      <c r="F88" s="17">
        <v>-3.34</v>
      </c>
      <c r="G88" s="1">
        <v>61.6</v>
      </c>
      <c r="H88" s="4">
        <v>5.4199999999999998E-2</v>
      </c>
      <c r="I88" s="1">
        <v>205.9</v>
      </c>
      <c r="J88" s="4">
        <v>2.1899999999999999E-2</v>
      </c>
      <c r="K88" s="4">
        <v>9.06E-2</v>
      </c>
    </row>
    <row r="89" spans="1:11" x14ac:dyDescent="0.15">
      <c r="A89" s="1">
        <v>176</v>
      </c>
      <c r="B89" s="1">
        <v>1197.9000000000001</v>
      </c>
      <c r="C89" s="1">
        <v>100369809408</v>
      </c>
      <c r="D89" s="1">
        <v>23.3</v>
      </c>
      <c r="E89" s="1">
        <v>28.2</v>
      </c>
      <c r="F89" s="17">
        <v>-3.34</v>
      </c>
      <c r="G89" s="1">
        <v>61.6</v>
      </c>
      <c r="H89" s="4">
        <v>5.4199999999999998E-2</v>
      </c>
      <c r="I89" s="1">
        <v>205.9</v>
      </c>
      <c r="J89" s="4">
        <v>2.1899999999999999E-2</v>
      </c>
      <c r="K89" s="4">
        <v>9.0700000000000003E-2</v>
      </c>
    </row>
    <row r="90" spans="1:11" x14ac:dyDescent="0.15">
      <c r="A90" s="1">
        <v>177</v>
      </c>
      <c r="B90" s="1">
        <v>1199.2</v>
      </c>
      <c r="C90" s="1">
        <v>100231577600</v>
      </c>
      <c r="D90" s="1">
        <v>23.4</v>
      </c>
      <c r="E90" s="1">
        <v>28.3</v>
      </c>
      <c r="F90" s="17">
        <v>-3.34</v>
      </c>
      <c r="G90" s="1">
        <v>61.6</v>
      </c>
      <c r="H90" s="4">
        <v>5.4300000000000001E-2</v>
      </c>
      <c r="I90" s="1">
        <v>206</v>
      </c>
      <c r="J90" s="4">
        <v>2.1899999999999999E-2</v>
      </c>
      <c r="K90" s="4">
        <v>9.06E-2</v>
      </c>
    </row>
    <row r="91" spans="1:11" x14ac:dyDescent="0.15">
      <c r="A91" s="1">
        <v>178</v>
      </c>
      <c r="B91" s="1">
        <v>1199</v>
      </c>
      <c r="C91" s="1">
        <v>100261609472</v>
      </c>
      <c r="D91" s="1">
        <v>23.4</v>
      </c>
      <c r="E91" s="1">
        <v>28.3</v>
      </c>
      <c r="F91" s="17">
        <v>-3.34</v>
      </c>
      <c r="G91" s="1">
        <v>61.6</v>
      </c>
      <c r="H91" s="4">
        <v>5.4300000000000001E-2</v>
      </c>
      <c r="I91" s="1">
        <v>206.1</v>
      </c>
      <c r="J91" s="4">
        <v>2.1899999999999999E-2</v>
      </c>
      <c r="K91" s="4">
        <v>9.06E-2</v>
      </c>
    </row>
    <row r="92" spans="1:11" x14ac:dyDescent="0.15">
      <c r="A92" s="1">
        <v>179</v>
      </c>
      <c r="B92" s="1">
        <v>1198.0999999999999</v>
      </c>
      <c r="C92" s="1">
        <v>100262469632</v>
      </c>
      <c r="D92" s="1">
        <v>23.4</v>
      </c>
      <c r="E92" s="1">
        <v>28.4</v>
      </c>
      <c r="F92" s="17">
        <v>-3.35</v>
      </c>
      <c r="G92" s="1">
        <v>61.6</v>
      </c>
      <c r="H92" s="4">
        <v>5.4300000000000001E-2</v>
      </c>
      <c r="I92" s="1">
        <v>206.2</v>
      </c>
      <c r="J92" s="4">
        <v>2.1899999999999999E-2</v>
      </c>
      <c r="K92" s="4">
        <v>9.06E-2</v>
      </c>
    </row>
    <row r="93" spans="1:11" x14ac:dyDescent="0.15">
      <c r="A93" s="1">
        <v>180</v>
      </c>
      <c r="B93" s="1">
        <v>1197.3</v>
      </c>
      <c r="C93" s="1">
        <v>100278435840</v>
      </c>
      <c r="D93" s="1">
        <v>23.4</v>
      </c>
      <c r="E93" s="1">
        <v>28.4</v>
      </c>
      <c r="F93" s="17">
        <v>-3.35</v>
      </c>
      <c r="G93" s="1">
        <v>61.6</v>
      </c>
      <c r="H93" s="4">
        <v>5.4300000000000001E-2</v>
      </c>
      <c r="I93" s="1">
        <v>206.2</v>
      </c>
      <c r="J93" s="4">
        <v>2.1899999999999999E-2</v>
      </c>
      <c r="K93" s="4">
        <v>9.06E-2</v>
      </c>
    </row>
    <row r="94" spans="1:11" x14ac:dyDescent="0.15">
      <c r="A94" s="1">
        <v>181</v>
      </c>
      <c r="B94" s="1">
        <v>1196.3</v>
      </c>
      <c r="C94" s="1">
        <v>100294574080</v>
      </c>
      <c r="D94" s="1">
        <v>23.4</v>
      </c>
      <c r="E94" s="1">
        <v>28.4</v>
      </c>
      <c r="F94" s="17">
        <v>-3.35</v>
      </c>
      <c r="G94" s="1">
        <v>61.6</v>
      </c>
      <c r="H94" s="4">
        <v>5.4300000000000001E-2</v>
      </c>
      <c r="I94" s="1">
        <v>206.3</v>
      </c>
      <c r="J94" s="4">
        <v>2.18E-2</v>
      </c>
      <c r="K94" s="4">
        <v>9.06E-2</v>
      </c>
    </row>
    <row r="95" spans="1:11" x14ac:dyDescent="0.15">
      <c r="A95" s="1">
        <v>182</v>
      </c>
      <c r="B95" s="1">
        <v>1191.9000000000001</v>
      </c>
      <c r="C95" s="1">
        <v>100268818432</v>
      </c>
      <c r="D95" s="1">
        <v>23.5</v>
      </c>
      <c r="E95" s="1">
        <v>28.5</v>
      </c>
      <c r="F95" s="17">
        <v>-3.35</v>
      </c>
      <c r="G95" s="1">
        <v>61.6</v>
      </c>
      <c r="H95" s="4">
        <v>5.4399999999999997E-2</v>
      </c>
      <c r="I95" s="1">
        <v>206.4</v>
      </c>
      <c r="J95" s="4">
        <v>2.18E-2</v>
      </c>
      <c r="K95" s="4">
        <v>9.06E-2</v>
      </c>
    </row>
    <row r="96" spans="1:11" x14ac:dyDescent="0.15">
      <c r="A96" s="1">
        <v>183</v>
      </c>
      <c r="B96" s="1">
        <v>1195.5999999999999</v>
      </c>
      <c r="C96" s="1">
        <v>100438736896</v>
      </c>
      <c r="D96" s="1">
        <v>23.5</v>
      </c>
      <c r="E96" s="1">
        <v>28.5</v>
      </c>
      <c r="F96" s="17">
        <v>-3.35</v>
      </c>
      <c r="G96" s="1">
        <v>61.6</v>
      </c>
      <c r="H96" s="4">
        <v>5.4399999999999997E-2</v>
      </c>
      <c r="I96" s="1">
        <v>206.4</v>
      </c>
      <c r="J96" s="4">
        <v>2.18E-2</v>
      </c>
      <c r="K96" s="4">
        <v>9.0700000000000003E-2</v>
      </c>
    </row>
    <row r="97" spans="1:11" x14ac:dyDescent="0.15">
      <c r="A97" s="1">
        <v>184</v>
      </c>
      <c r="B97" s="1">
        <v>1192.7</v>
      </c>
      <c r="C97" s="1">
        <v>100466769920</v>
      </c>
      <c r="D97" s="1">
        <v>23.5</v>
      </c>
      <c r="E97" s="1">
        <v>28.6</v>
      </c>
      <c r="F97" s="17">
        <v>-3.35</v>
      </c>
      <c r="G97" s="1">
        <v>61.6</v>
      </c>
      <c r="H97" s="4">
        <v>5.4399999999999997E-2</v>
      </c>
      <c r="I97" s="1">
        <v>206.5</v>
      </c>
      <c r="J97" s="4">
        <v>2.18E-2</v>
      </c>
      <c r="K97" s="4">
        <v>9.0700000000000003E-2</v>
      </c>
    </row>
    <row r="98" spans="1:11" x14ac:dyDescent="0.15">
      <c r="A98" s="1">
        <v>185</v>
      </c>
      <c r="B98" s="1">
        <v>1194.7</v>
      </c>
      <c r="C98" s="1">
        <v>100284104704</v>
      </c>
      <c r="D98" s="1">
        <v>23.5</v>
      </c>
      <c r="E98" s="1">
        <v>28.6</v>
      </c>
      <c r="F98" s="17">
        <v>-3.35</v>
      </c>
      <c r="G98" s="1">
        <v>61.6</v>
      </c>
      <c r="H98" s="4">
        <v>5.4399999999999997E-2</v>
      </c>
      <c r="I98" s="1">
        <v>206.5</v>
      </c>
      <c r="J98" s="4">
        <v>2.18E-2</v>
      </c>
      <c r="K98" s="4">
        <v>9.06E-2</v>
      </c>
    </row>
    <row r="99" spans="1:11" x14ac:dyDescent="0.15">
      <c r="A99" s="1">
        <v>186</v>
      </c>
      <c r="B99" s="1">
        <v>1197.8</v>
      </c>
      <c r="C99" s="1">
        <v>100636475392</v>
      </c>
      <c r="D99" s="1">
        <v>23.6</v>
      </c>
      <c r="E99" s="1">
        <v>28.6</v>
      </c>
      <c r="F99" s="17">
        <v>-3.35</v>
      </c>
      <c r="G99" s="1">
        <v>61.6</v>
      </c>
      <c r="H99" s="4">
        <v>5.4399999999999997E-2</v>
      </c>
      <c r="I99" s="1">
        <v>206.6</v>
      </c>
      <c r="J99" s="4">
        <v>2.1899999999999999E-2</v>
      </c>
      <c r="K99" s="4">
        <v>9.0700000000000003E-2</v>
      </c>
    </row>
    <row r="100" spans="1:11" x14ac:dyDescent="0.15">
      <c r="A100" s="1">
        <v>187</v>
      </c>
      <c r="B100" s="1">
        <v>1196.8</v>
      </c>
      <c r="C100" s="1">
        <v>100289937408</v>
      </c>
      <c r="D100" s="1">
        <v>23.6</v>
      </c>
      <c r="E100" s="1">
        <v>28.7</v>
      </c>
      <c r="F100" s="17">
        <v>-3.35</v>
      </c>
      <c r="G100" s="1">
        <v>61.6</v>
      </c>
      <c r="H100" s="4">
        <v>5.4399999999999997E-2</v>
      </c>
      <c r="I100" s="1">
        <v>206.6</v>
      </c>
      <c r="J100" s="4">
        <v>2.18E-2</v>
      </c>
      <c r="K100" s="4">
        <v>9.06E-2</v>
      </c>
    </row>
    <row r="101" spans="1:11" x14ac:dyDescent="0.15">
      <c r="A101" s="1">
        <v>188</v>
      </c>
      <c r="B101" s="1">
        <v>1195.2</v>
      </c>
      <c r="C101" s="1">
        <v>100288225280</v>
      </c>
      <c r="D101" s="1">
        <v>23.6</v>
      </c>
      <c r="E101" s="1">
        <v>28.7</v>
      </c>
      <c r="F101" s="17">
        <v>-3.35</v>
      </c>
      <c r="G101" s="1">
        <v>61.6</v>
      </c>
      <c r="H101" s="4">
        <v>5.4399999999999997E-2</v>
      </c>
      <c r="I101" s="1">
        <v>206.7</v>
      </c>
      <c r="J101" s="4">
        <v>2.18E-2</v>
      </c>
      <c r="K101" s="4">
        <v>9.06E-2</v>
      </c>
    </row>
    <row r="102" spans="1:11" x14ac:dyDescent="0.15">
      <c r="A102" s="1">
        <v>189</v>
      </c>
      <c r="B102" s="1">
        <v>1192.3</v>
      </c>
      <c r="C102" s="1">
        <v>100350910464</v>
      </c>
      <c r="D102" s="1">
        <v>23.6</v>
      </c>
      <c r="E102" s="1">
        <v>28.8</v>
      </c>
      <c r="F102" s="17">
        <v>-3.36</v>
      </c>
      <c r="G102" s="1">
        <v>61.6</v>
      </c>
      <c r="H102" s="4">
        <v>5.45E-2</v>
      </c>
      <c r="I102" s="1">
        <v>206.7</v>
      </c>
      <c r="J102" s="4">
        <v>2.18E-2</v>
      </c>
      <c r="K102" s="4">
        <v>9.06E-2</v>
      </c>
    </row>
    <row r="103" spans="1:11" x14ac:dyDescent="0.15">
      <c r="A103" s="1">
        <v>190</v>
      </c>
      <c r="B103" s="1">
        <v>1194.7</v>
      </c>
      <c r="C103" s="1">
        <v>100489641984</v>
      </c>
      <c r="D103" s="1">
        <v>23.6</v>
      </c>
      <c r="E103" s="1">
        <v>28.8</v>
      </c>
      <c r="F103" s="17">
        <v>-3.36</v>
      </c>
      <c r="G103" s="1">
        <v>61.6</v>
      </c>
      <c r="H103" s="4">
        <v>5.45E-2</v>
      </c>
      <c r="I103" s="1">
        <v>206.8</v>
      </c>
      <c r="J103" s="4">
        <v>2.18E-2</v>
      </c>
      <c r="K103" s="4">
        <v>9.0700000000000003E-2</v>
      </c>
    </row>
    <row r="104" spans="1:11" x14ac:dyDescent="0.15">
      <c r="A104" s="1">
        <v>191</v>
      </c>
      <c r="B104" s="1">
        <v>1194.4000000000001</v>
      </c>
      <c r="C104" s="1">
        <v>100530249728</v>
      </c>
      <c r="D104" s="1">
        <v>23.6</v>
      </c>
      <c r="E104" s="1">
        <v>28.9</v>
      </c>
      <c r="F104" s="17">
        <v>-3.36</v>
      </c>
      <c r="G104" s="1">
        <v>61.6</v>
      </c>
      <c r="H104" s="4">
        <v>5.45E-2</v>
      </c>
      <c r="I104" s="1">
        <v>206.8</v>
      </c>
      <c r="J104" s="4">
        <v>2.18E-2</v>
      </c>
      <c r="K104" s="4">
        <v>9.0700000000000003E-2</v>
      </c>
    </row>
    <row r="105" spans="1:11" x14ac:dyDescent="0.15">
      <c r="A105" s="1">
        <v>192</v>
      </c>
      <c r="B105" s="1">
        <v>1191.2</v>
      </c>
      <c r="C105" s="1">
        <v>100615290880</v>
      </c>
      <c r="D105" s="1">
        <v>23.7</v>
      </c>
      <c r="E105" s="1">
        <v>28.9</v>
      </c>
      <c r="F105" s="17">
        <v>-3.36</v>
      </c>
      <c r="G105" s="1">
        <v>61.6</v>
      </c>
      <c r="H105" s="4">
        <v>5.45E-2</v>
      </c>
      <c r="I105" s="1">
        <v>206.9</v>
      </c>
      <c r="J105" s="4">
        <v>2.1700000000000001E-2</v>
      </c>
      <c r="K105" s="4">
        <v>9.0700000000000003E-2</v>
      </c>
    </row>
    <row r="106" spans="1:11" x14ac:dyDescent="0.15">
      <c r="A106" s="1">
        <v>193</v>
      </c>
      <c r="B106" s="1">
        <v>1133.7</v>
      </c>
      <c r="C106" s="1">
        <v>100486201344</v>
      </c>
      <c r="D106" s="1">
        <v>23.7</v>
      </c>
      <c r="E106" s="1">
        <v>29</v>
      </c>
      <c r="F106" s="17">
        <v>-3.36</v>
      </c>
      <c r="G106" s="1">
        <v>61.6</v>
      </c>
      <c r="H106" s="4">
        <v>5.45E-2</v>
      </c>
      <c r="I106" s="1">
        <v>206.9</v>
      </c>
      <c r="J106" s="4">
        <v>2.06E-2</v>
      </c>
      <c r="K106" s="4">
        <v>9.0700000000000003E-2</v>
      </c>
    </row>
    <row r="107" spans="1:11" x14ac:dyDescent="0.15">
      <c r="A107" s="1">
        <v>194</v>
      </c>
      <c r="B107" s="1">
        <v>1135.3</v>
      </c>
      <c r="C107" s="1">
        <v>100399538176</v>
      </c>
      <c r="D107" s="1">
        <v>23.7</v>
      </c>
      <c r="E107" s="1">
        <v>29</v>
      </c>
      <c r="F107" s="17">
        <v>-3.36</v>
      </c>
      <c r="G107" s="1">
        <v>61.6</v>
      </c>
      <c r="H107" s="4">
        <v>5.45E-2</v>
      </c>
      <c r="I107" s="1">
        <v>206.9</v>
      </c>
      <c r="J107" s="4">
        <v>2.07E-2</v>
      </c>
      <c r="K107" s="4">
        <v>9.0700000000000003E-2</v>
      </c>
    </row>
    <row r="108" spans="1:11" x14ac:dyDescent="0.15">
      <c r="A108" s="1">
        <v>195</v>
      </c>
      <c r="B108" s="1">
        <v>1135</v>
      </c>
      <c r="C108" s="1">
        <v>100562092032</v>
      </c>
      <c r="D108" s="1">
        <v>23.6</v>
      </c>
      <c r="E108" s="1">
        <v>29</v>
      </c>
      <c r="F108" s="17">
        <v>-3.36</v>
      </c>
      <c r="G108" s="1">
        <v>61.6</v>
      </c>
      <c r="H108" s="4">
        <v>5.45E-2</v>
      </c>
      <c r="I108" s="1">
        <v>207</v>
      </c>
      <c r="J108" s="4">
        <v>2.07E-2</v>
      </c>
      <c r="K108" s="4">
        <v>9.0700000000000003E-2</v>
      </c>
    </row>
    <row r="109" spans="1:11" x14ac:dyDescent="0.15">
      <c r="A109" s="1">
        <v>196</v>
      </c>
      <c r="B109" s="1">
        <v>1134.8</v>
      </c>
      <c r="C109" s="1">
        <v>100468834304</v>
      </c>
      <c r="D109" s="1">
        <v>23.6</v>
      </c>
      <c r="E109" s="1">
        <v>29.1</v>
      </c>
      <c r="F109" s="17">
        <v>-3.36</v>
      </c>
      <c r="G109" s="1">
        <v>61.6</v>
      </c>
      <c r="H109" s="4">
        <v>5.45E-2</v>
      </c>
      <c r="I109" s="1">
        <v>207</v>
      </c>
      <c r="J109" s="4">
        <v>2.06E-2</v>
      </c>
      <c r="K109" s="4">
        <v>9.0700000000000003E-2</v>
      </c>
    </row>
    <row r="110" spans="1:11" x14ac:dyDescent="0.15">
      <c r="A110" s="1">
        <v>197</v>
      </c>
      <c r="B110" s="1">
        <v>1134.5</v>
      </c>
      <c r="C110" s="1">
        <v>100262985728</v>
      </c>
      <c r="D110" s="1">
        <v>23.6</v>
      </c>
      <c r="E110" s="1">
        <v>29.1</v>
      </c>
      <c r="F110" s="17">
        <v>-3.36</v>
      </c>
      <c r="G110" s="1">
        <v>61.6</v>
      </c>
      <c r="H110" s="4">
        <v>5.4600000000000003E-2</v>
      </c>
      <c r="I110" s="1">
        <v>207.1</v>
      </c>
      <c r="J110" s="4">
        <v>2.06E-2</v>
      </c>
      <c r="K110" s="4">
        <v>9.06E-2</v>
      </c>
    </row>
    <row r="111" spans="1:11" x14ac:dyDescent="0.15">
      <c r="A111" s="1">
        <v>198</v>
      </c>
      <c r="B111" s="1">
        <v>1134.4000000000001</v>
      </c>
      <c r="C111" s="1">
        <v>100314152960</v>
      </c>
      <c r="D111" s="1">
        <v>23.5</v>
      </c>
      <c r="E111" s="1">
        <v>29.2</v>
      </c>
      <c r="F111" s="17">
        <v>-3.36</v>
      </c>
      <c r="G111" s="1">
        <v>61.6</v>
      </c>
      <c r="H111" s="4">
        <v>5.4600000000000003E-2</v>
      </c>
      <c r="I111" s="1">
        <v>207.1</v>
      </c>
      <c r="J111" s="4">
        <v>2.06E-2</v>
      </c>
      <c r="K111" s="4">
        <v>9.06E-2</v>
      </c>
    </row>
    <row r="112" spans="1:11" x14ac:dyDescent="0.15">
      <c r="A112" s="1">
        <v>199</v>
      </c>
      <c r="B112" s="1">
        <v>1134.3</v>
      </c>
      <c r="C112" s="1">
        <v>100314497024</v>
      </c>
      <c r="D112" s="1">
        <v>23.5</v>
      </c>
      <c r="E112" s="1">
        <v>29.2</v>
      </c>
      <c r="F112" s="17">
        <v>-3.36</v>
      </c>
      <c r="G112" s="1">
        <v>61.6</v>
      </c>
      <c r="H112" s="4">
        <v>5.4600000000000003E-2</v>
      </c>
      <c r="I112" s="1">
        <v>207.2</v>
      </c>
      <c r="J112" s="4">
        <v>2.06E-2</v>
      </c>
      <c r="K112" s="4">
        <v>9.06E-2</v>
      </c>
    </row>
    <row r="113" spans="1:11" x14ac:dyDescent="0.15">
      <c r="A113" s="1">
        <v>200</v>
      </c>
      <c r="B113" s="1">
        <v>1134.0999999999999</v>
      </c>
      <c r="C113" s="1">
        <v>100299554816</v>
      </c>
      <c r="D113" s="1">
        <v>23.5</v>
      </c>
      <c r="E113" s="1">
        <v>29.2</v>
      </c>
      <c r="F113" s="17">
        <v>-3.36</v>
      </c>
      <c r="G113" s="1">
        <v>61.6</v>
      </c>
      <c r="H113" s="4">
        <v>5.4600000000000003E-2</v>
      </c>
      <c r="I113" s="1">
        <v>207.2</v>
      </c>
      <c r="J113" s="4">
        <v>2.06E-2</v>
      </c>
      <c r="K113" s="4">
        <v>9.06E-2</v>
      </c>
    </row>
    <row r="114" spans="1:11" x14ac:dyDescent="0.15">
      <c r="A114" s="1">
        <v>201</v>
      </c>
      <c r="B114" s="1">
        <v>1133.9000000000001</v>
      </c>
      <c r="C114" s="1">
        <v>100307795968</v>
      </c>
      <c r="D114" s="1">
        <v>23.5</v>
      </c>
      <c r="E114" s="1">
        <v>29.3</v>
      </c>
      <c r="F114" s="17">
        <v>-3.36</v>
      </c>
      <c r="G114" s="1">
        <v>61.6</v>
      </c>
      <c r="H114" s="4">
        <v>5.4600000000000003E-2</v>
      </c>
      <c r="I114" s="1">
        <v>207.2</v>
      </c>
      <c r="J114" s="4">
        <v>2.06E-2</v>
      </c>
      <c r="K114" s="4">
        <v>9.06E-2</v>
      </c>
    </row>
    <row r="115" spans="1:11" x14ac:dyDescent="0.15">
      <c r="A115" s="1">
        <v>202</v>
      </c>
      <c r="B115" s="1">
        <v>1133.8</v>
      </c>
      <c r="C115" s="1">
        <v>100318445568</v>
      </c>
      <c r="D115" s="1">
        <v>23.6</v>
      </c>
      <c r="E115" s="1">
        <v>29.3</v>
      </c>
      <c r="F115" s="17">
        <v>-3.36</v>
      </c>
      <c r="G115" s="1">
        <v>61.6</v>
      </c>
      <c r="H115" s="4">
        <v>5.4600000000000003E-2</v>
      </c>
      <c r="I115" s="1">
        <v>207.3</v>
      </c>
      <c r="J115" s="4">
        <v>2.06E-2</v>
      </c>
      <c r="K115" s="4">
        <v>9.06E-2</v>
      </c>
    </row>
    <row r="116" spans="1:11" x14ac:dyDescent="0.15">
      <c r="A116" s="1">
        <v>203</v>
      </c>
      <c r="B116" s="1">
        <v>1133.7</v>
      </c>
      <c r="C116" s="1">
        <v>100335796224</v>
      </c>
      <c r="D116" s="1">
        <v>23.6</v>
      </c>
      <c r="E116" s="1">
        <v>29.4</v>
      </c>
      <c r="F116" s="17">
        <v>-3.36</v>
      </c>
      <c r="G116" s="1">
        <v>61.6</v>
      </c>
      <c r="H116" s="4">
        <v>5.4600000000000003E-2</v>
      </c>
      <c r="I116" s="1">
        <v>207.3</v>
      </c>
      <c r="J116" s="4">
        <v>2.06E-2</v>
      </c>
      <c r="K116" s="4">
        <v>9.06E-2</v>
      </c>
    </row>
    <row r="117" spans="1:11" x14ac:dyDescent="0.15">
      <c r="A117" s="1">
        <v>204</v>
      </c>
      <c r="B117" s="1">
        <v>1133.8</v>
      </c>
      <c r="C117" s="1">
        <v>100322738176</v>
      </c>
      <c r="D117" s="1">
        <v>23.5</v>
      </c>
      <c r="E117" s="1">
        <v>29.5</v>
      </c>
      <c r="F117" s="17">
        <v>-3.36</v>
      </c>
      <c r="G117" s="1">
        <v>61.6</v>
      </c>
      <c r="H117" s="4">
        <v>5.4600000000000003E-2</v>
      </c>
      <c r="I117" s="1">
        <v>207.3</v>
      </c>
      <c r="J117" s="4">
        <v>2.06E-2</v>
      </c>
      <c r="K117" s="4">
        <v>9.06E-2</v>
      </c>
    </row>
    <row r="118" spans="1:11" x14ac:dyDescent="0.15">
      <c r="A118" s="1">
        <v>205</v>
      </c>
      <c r="B118" s="1">
        <v>1133.7</v>
      </c>
      <c r="C118" s="1">
        <v>100325490688</v>
      </c>
      <c r="D118" s="1">
        <v>23.5</v>
      </c>
      <c r="E118" s="1">
        <v>29.5</v>
      </c>
      <c r="F118" s="17">
        <v>-3.37</v>
      </c>
      <c r="G118" s="1">
        <v>61.6</v>
      </c>
      <c r="H118" s="4">
        <v>5.4600000000000003E-2</v>
      </c>
      <c r="I118" s="1">
        <v>207.4</v>
      </c>
      <c r="J118" s="4">
        <v>2.06E-2</v>
      </c>
      <c r="K118" s="4">
        <v>9.06E-2</v>
      </c>
    </row>
    <row r="119" spans="1:11" x14ac:dyDescent="0.15">
      <c r="A119" s="1">
        <v>206</v>
      </c>
      <c r="B119" s="1">
        <v>1133.7</v>
      </c>
      <c r="C119" s="1">
        <v>100314669056</v>
      </c>
      <c r="D119" s="1">
        <v>23.5</v>
      </c>
      <c r="E119" s="1">
        <v>29.5</v>
      </c>
      <c r="F119" s="17">
        <v>-3.37</v>
      </c>
      <c r="G119" s="1">
        <v>61.6</v>
      </c>
      <c r="H119" s="4">
        <v>5.4600000000000003E-2</v>
      </c>
      <c r="I119" s="1">
        <v>207.4</v>
      </c>
      <c r="J119" s="4">
        <v>2.06E-2</v>
      </c>
      <c r="K119" s="4">
        <v>9.06E-2</v>
      </c>
    </row>
    <row r="120" spans="1:11" x14ac:dyDescent="0.15">
      <c r="A120" s="1">
        <v>207</v>
      </c>
      <c r="B120" s="1">
        <v>1133.5999999999999</v>
      </c>
      <c r="C120" s="1">
        <v>100282384384</v>
      </c>
      <c r="D120" s="1">
        <v>23.5</v>
      </c>
      <c r="E120" s="1">
        <v>29.6</v>
      </c>
      <c r="F120" s="17">
        <v>-3.37</v>
      </c>
      <c r="G120" s="1">
        <v>61.6</v>
      </c>
      <c r="H120" s="4">
        <v>5.4600000000000003E-2</v>
      </c>
      <c r="I120" s="1">
        <v>207.5</v>
      </c>
      <c r="J120" s="4">
        <v>2.06E-2</v>
      </c>
      <c r="K120" s="4">
        <v>9.06E-2</v>
      </c>
    </row>
    <row r="121" spans="1:11" x14ac:dyDescent="0.15">
      <c r="A121" s="1">
        <v>208</v>
      </c>
      <c r="B121" s="1">
        <v>1133.5999999999999</v>
      </c>
      <c r="C121" s="1">
        <v>100300070912</v>
      </c>
      <c r="D121" s="1">
        <v>23.4</v>
      </c>
      <c r="E121" s="1">
        <v>29.6</v>
      </c>
      <c r="F121" s="17">
        <v>-3.37</v>
      </c>
      <c r="G121" s="1">
        <v>61.6</v>
      </c>
      <c r="H121" s="4">
        <v>5.4699999999999999E-2</v>
      </c>
      <c r="I121" s="1">
        <v>207.5</v>
      </c>
      <c r="J121" s="4">
        <v>2.06E-2</v>
      </c>
      <c r="K121" s="4">
        <v>9.06E-2</v>
      </c>
    </row>
    <row r="122" spans="1:11" x14ac:dyDescent="0.15">
      <c r="A122" s="1">
        <v>209</v>
      </c>
      <c r="B122" s="1">
        <v>1133.5999999999999</v>
      </c>
      <c r="C122" s="1">
        <v>100307795968</v>
      </c>
      <c r="D122" s="1">
        <v>23.5</v>
      </c>
      <c r="E122" s="1">
        <v>29.6</v>
      </c>
      <c r="F122" s="17">
        <v>-3.37</v>
      </c>
      <c r="G122" s="1">
        <v>61.6</v>
      </c>
      <c r="H122" s="4">
        <v>5.4699999999999999E-2</v>
      </c>
      <c r="I122" s="1">
        <v>207.5</v>
      </c>
      <c r="J122" s="4">
        <v>2.06E-2</v>
      </c>
      <c r="K122" s="4">
        <v>9.06E-2</v>
      </c>
    </row>
    <row r="123" spans="1:11" x14ac:dyDescent="0.15">
      <c r="A123" s="1">
        <v>210</v>
      </c>
      <c r="B123" s="1">
        <v>1133.5999999999999</v>
      </c>
      <c r="C123" s="1">
        <v>100322910208</v>
      </c>
      <c r="D123" s="1">
        <v>23.5</v>
      </c>
      <c r="E123" s="1">
        <v>29.7</v>
      </c>
      <c r="F123" s="17">
        <v>-3.37</v>
      </c>
      <c r="G123" s="1">
        <v>61.6</v>
      </c>
      <c r="H123" s="4">
        <v>5.4699999999999999E-2</v>
      </c>
      <c r="I123" s="1">
        <v>207.5</v>
      </c>
      <c r="J123" s="4">
        <v>2.06E-2</v>
      </c>
      <c r="K123" s="4">
        <v>9.06E-2</v>
      </c>
    </row>
    <row r="124" spans="1:11" x14ac:dyDescent="0.15">
      <c r="A124" s="1">
        <v>211</v>
      </c>
      <c r="B124" s="1">
        <v>1133.5</v>
      </c>
      <c r="C124" s="1">
        <v>100306935808</v>
      </c>
      <c r="D124" s="1">
        <v>23.5</v>
      </c>
      <c r="E124" s="1">
        <v>29.7</v>
      </c>
      <c r="F124" s="17">
        <v>-3.37</v>
      </c>
      <c r="G124" s="1">
        <v>61.6</v>
      </c>
      <c r="H124" s="4">
        <v>5.4699999999999999E-2</v>
      </c>
      <c r="I124" s="1">
        <v>207.6</v>
      </c>
      <c r="J124" s="4">
        <v>2.06E-2</v>
      </c>
      <c r="K124" s="4">
        <v>9.06E-2</v>
      </c>
    </row>
    <row r="125" spans="1:11" x14ac:dyDescent="0.15">
      <c r="A125" s="1">
        <v>212</v>
      </c>
      <c r="B125" s="1">
        <v>1133.4000000000001</v>
      </c>
      <c r="C125" s="1">
        <v>100306763776</v>
      </c>
      <c r="D125" s="1">
        <v>23.4</v>
      </c>
      <c r="E125" s="1">
        <v>29.8</v>
      </c>
      <c r="F125" s="17">
        <v>-3.37</v>
      </c>
      <c r="G125" s="1">
        <v>61.6</v>
      </c>
      <c r="H125" s="4">
        <v>5.4699999999999999E-2</v>
      </c>
      <c r="I125" s="1">
        <v>207.6</v>
      </c>
      <c r="J125" s="4">
        <v>2.06E-2</v>
      </c>
      <c r="K125" s="4">
        <v>9.06E-2</v>
      </c>
    </row>
    <row r="126" spans="1:11" x14ac:dyDescent="0.15">
      <c r="A126" s="1">
        <v>213</v>
      </c>
      <c r="B126" s="1">
        <v>1133.3</v>
      </c>
      <c r="C126" s="1">
        <v>100295778304</v>
      </c>
      <c r="D126" s="1">
        <v>23.5</v>
      </c>
      <c r="E126" s="1">
        <v>29.8</v>
      </c>
      <c r="F126" s="17">
        <v>-3.37</v>
      </c>
      <c r="G126" s="1">
        <v>61.6</v>
      </c>
      <c r="H126" s="4">
        <v>5.4699999999999999E-2</v>
      </c>
      <c r="I126" s="1">
        <v>207.6</v>
      </c>
      <c r="J126" s="4">
        <v>2.06E-2</v>
      </c>
      <c r="K126" s="4">
        <v>9.06E-2</v>
      </c>
    </row>
    <row r="127" spans="1:11" x14ac:dyDescent="0.15">
      <c r="A127" s="1">
        <v>214</v>
      </c>
      <c r="B127" s="1">
        <v>1133.2</v>
      </c>
      <c r="C127" s="1">
        <v>100296122368</v>
      </c>
      <c r="D127" s="1">
        <v>23.5</v>
      </c>
      <c r="E127" s="1">
        <v>29.9</v>
      </c>
      <c r="F127" s="17">
        <v>-3.37</v>
      </c>
      <c r="G127" s="1">
        <v>61.6</v>
      </c>
      <c r="H127" s="4">
        <v>5.4699999999999999E-2</v>
      </c>
      <c r="I127" s="1">
        <v>207.7</v>
      </c>
      <c r="J127" s="4">
        <v>2.06E-2</v>
      </c>
      <c r="K127" s="4">
        <v>9.06E-2</v>
      </c>
    </row>
    <row r="128" spans="1:11" x14ac:dyDescent="0.15">
      <c r="A128" s="1">
        <v>215</v>
      </c>
      <c r="B128" s="1">
        <v>1133.2</v>
      </c>
      <c r="C128" s="1">
        <v>100311744512</v>
      </c>
      <c r="D128" s="1">
        <v>23.5</v>
      </c>
      <c r="E128" s="1">
        <v>29.9</v>
      </c>
      <c r="F128" s="17">
        <v>-3.37</v>
      </c>
      <c r="G128" s="1">
        <v>61.6</v>
      </c>
      <c r="H128" s="4">
        <v>5.4699999999999999E-2</v>
      </c>
      <c r="I128" s="1">
        <v>207.7</v>
      </c>
      <c r="J128" s="4">
        <v>2.06E-2</v>
      </c>
      <c r="K128" s="4">
        <v>9.06E-2</v>
      </c>
    </row>
    <row r="129" spans="1:11" x14ac:dyDescent="0.15">
      <c r="A129" s="1">
        <v>216</v>
      </c>
      <c r="B129" s="1">
        <v>1133.0999999999999</v>
      </c>
      <c r="C129" s="1">
        <v>100323426304</v>
      </c>
      <c r="D129" s="1">
        <v>23.5</v>
      </c>
      <c r="E129" s="1">
        <v>29.9</v>
      </c>
      <c r="F129" s="17">
        <v>-3.37</v>
      </c>
      <c r="G129" s="1">
        <v>61.6</v>
      </c>
      <c r="H129" s="4">
        <v>5.4699999999999999E-2</v>
      </c>
      <c r="I129" s="1">
        <v>207.7</v>
      </c>
      <c r="J129" s="4">
        <v>2.06E-2</v>
      </c>
      <c r="K129" s="4">
        <v>9.06E-2</v>
      </c>
    </row>
    <row r="130" spans="1:11" x14ac:dyDescent="0.15">
      <c r="A130" s="1">
        <v>217</v>
      </c>
      <c r="B130" s="1">
        <v>1133.0999999999999</v>
      </c>
      <c r="C130" s="1">
        <v>100287709184</v>
      </c>
      <c r="D130" s="1">
        <v>23.5</v>
      </c>
      <c r="E130" s="1">
        <v>30</v>
      </c>
      <c r="F130" s="17">
        <v>-3.37</v>
      </c>
      <c r="G130" s="1">
        <v>61.6</v>
      </c>
      <c r="H130" s="4">
        <v>5.4699999999999999E-2</v>
      </c>
      <c r="I130" s="1">
        <v>207.8</v>
      </c>
      <c r="J130" s="4">
        <v>2.06E-2</v>
      </c>
      <c r="K130" s="4">
        <v>9.06E-2</v>
      </c>
    </row>
    <row r="131" spans="1:11" x14ac:dyDescent="0.15">
      <c r="A131" s="1">
        <v>218</v>
      </c>
      <c r="B131" s="1">
        <v>1133</v>
      </c>
      <c r="C131" s="1">
        <v>100318789632</v>
      </c>
      <c r="D131" s="1">
        <v>23.5</v>
      </c>
      <c r="E131" s="1">
        <v>30</v>
      </c>
      <c r="F131" s="17">
        <v>-3.37</v>
      </c>
      <c r="G131" s="1">
        <v>61.6</v>
      </c>
      <c r="H131" s="4">
        <v>5.4699999999999999E-2</v>
      </c>
      <c r="I131" s="1">
        <v>207.8</v>
      </c>
      <c r="J131" s="4">
        <v>2.06E-2</v>
      </c>
      <c r="K131" s="4">
        <v>9.06E-2</v>
      </c>
    </row>
    <row r="132" spans="1:11" x14ac:dyDescent="0.15">
      <c r="A132" s="1">
        <v>219</v>
      </c>
      <c r="B132" s="1">
        <v>1133</v>
      </c>
      <c r="C132" s="1">
        <v>100283932672</v>
      </c>
      <c r="D132" s="1">
        <v>23.6</v>
      </c>
      <c r="E132" s="1">
        <v>30.1</v>
      </c>
      <c r="F132" s="17">
        <v>-3.37</v>
      </c>
      <c r="G132" s="1">
        <v>61.6</v>
      </c>
      <c r="H132" s="4">
        <v>5.4699999999999999E-2</v>
      </c>
      <c r="I132" s="1">
        <v>207.8</v>
      </c>
      <c r="J132" s="4">
        <v>2.06E-2</v>
      </c>
      <c r="K132" s="4">
        <v>9.06E-2</v>
      </c>
    </row>
    <row r="133" spans="1:11" x14ac:dyDescent="0.15">
      <c r="A133" s="1">
        <v>220</v>
      </c>
      <c r="B133" s="1">
        <v>1133</v>
      </c>
      <c r="C133" s="1">
        <v>100268482560</v>
      </c>
      <c r="D133" s="1">
        <v>23.5</v>
      </c>
      <c r="E133" s="1">
        <v>30.1</v>
      </c>
      <c r="F133" s="17">
        <v>-3.37</v>
      </c>
      <c r="G133" s="1">
        <v>61.6</v>
      </c>
      <c r="H133" s="4">
        <v>5.4800000000000001E-2</v>
      </c>
      <c r="I133" s="1">
        <v>207.9</v>
      </c>
      <c r="J133" s="4">
        <v>2.06E-2</v>
      </c>
      <c r="K133" s="4">
        <v>9.06E-2</v>
      </c>
    </row>
    <row r="134" spans="1:11" x14ac:dyDescent="0.15">
      <c r="A134" s="1">
        <v>221</v>
      </c>
      <c r="B134" s="1">
        <v>1133.0999999999999</v>
      </c>
      <c r="C134" s="1">
        <v>100394385408</v>
      </c>
      <c r="D134" s="1">
        <v>23.5</v>
      </c>
      <c r="E134" s="1">
        <v>30.2</v>
      </c>
      <c r="F134" s="17">
        <v>-3.37</v>
      </c>
      <c r="G134" s="1">
        <v>61.6</v>
      </c>
      <c r="H134" s="4">
        <v>5.4800000000000001E-2</v>
      </c>
      <c r="I134" s="1">
        <v>207.9</v>
      </c>
      <c r="J134" s="4">
        <v>2.06E-2</v>
      </c>
      <c r="K134" s="4">
        <v>9.0700000000000003E-2</v>
      </c>
    </row>
    <row r="135" spans="1:11" x14ac:dyDescent="0.15">
      <c r="A135" s="1">
        <v>222</v>
      </c>
      <c r="B135" s="1">
        <v>1133</v>
      </c>
      <c r="C135" s="1">
        <v>100455759872</v>
      </c>
      <c r="D135" s="1">
        <v>23.5</v>
      </c>
      <c r="E135" s="1">
        <v>30.2</v>
      </c>
      <c r="F135" s="17">
        <v>-3.37</v>
      </c>
      <c r="G135" s="1">
        <v>61.6</v>
      </c>
      <c r="H135" s="4">
        <v>5.4800000000000001E-2</v>
      </c>
      <c r="I135" s="1">
        <v>207.9</v>
      </c>
      <c r="J135" s="4">
        <v>2.06E-2</v>
      </c>
      <c r="K135" s="4">
        <v>9.0700000000000003E-2</v>
      </c>
    </row>
    <row r="136" spans="1:11" x14ac:dyDescent="0.15">
      <c r="A136" s="1">
        <v>223</v>
      </c>
      <c r="B136" s="1">
        <v>1132.9000000000001</v>
      </c>
      <c r="C136" s="1">
        <v>100279296000</v>
      </c>
      <c r="D136" s="1">
        <v>23.5</v>
      </c>
      <c r="E136" s="1">
        <v>30.2</v>
      </c>
      <c r="F136" s="17">
        <v>-3.37</v>
      </c>
      <c r="G136" s="1">
        <v>61.6</v>
      </c>
      <c r="H136" s="4">
        <v>5.4800000000000001E-2</v>
      </c>
      <c r="I136" s="1">
        <v>207.9</v>
      </c>
      <c r="J136" s="4">
        <v>2.06E-2</v>
      </c>
      <c r="K136" s="4">
        <v>9.06E-2</v>
      </c>
    </row>
    <row r="137" spans="1:11" x14ac:dyDescent="0.15">
      <c r="A137" s="1">
        <v>224</v>
      </c>
      <c r="B137" s="1">
        <v>1132.9000000000001</v>
      </c>
      <c r="C137" s="1">
        <v>100289765376</v>
      </c>
      <c r="D137" s="1">
        <v>23.5</v>
      </c>
      <c r="E137" s="1">
        <v>30.3</v>
      </c>
      <c r="F137" s="17">
        <v>-3.38</v>
      </c>
      <c r="G137" s="1">
        <v>61.6</v>
      </c>
      <c r="H137" s="4">
        <v>5.4800000000000001E-2</v>
      </c>
      <c r="I137" s="1">
        <v>208</v>
      </c>
      <c r="J137" s="4">
        <v>2.06E-2</v>
      </c>
      <c r="K137" s="4">
        <v>9.06E-2</v>
      </c>
    </row>
    <row r="138" spans="1:11" x14ac:dyDescent="0.15">
      <c r="A138" s="1">
        <v>225</v>
      </c>
      <c r="B138" s="1">
        <v>1132.8</v>
      </c>
      <c r="C138" s="1">
        <v>100307107840</v>
      </c>
      <c r="D138" s="1">
        <v>23.5</v>
      </c>
      <c r="E138" s="1">
        <v>30.3</v>
      </c>
      <c r="F138" s="17">
        <v>-3.38</v>
      </c>
      <c r="G138" s="1">
        <v>61.6</v>
      </c>
      <c r="H138" s="4">
        <v>5.4800000000000001E-2</v>
      </c>
      <c r="I138" s="1">
        <v>208</v>
      </c>
      <c r="J138" s="4">
        <v>2.06E-2</v>
      </c>
      <c r="K138" s="4">
        <v>9.06E-2</v>
      </c>
    </row>
    <row r="139" spans="1:11" x14ac:dyDescent="0.15">
      <c r="A139" s="1">
        <v>226</v>
      </c>
      <c r="B139" s="1">
        <v>1132.9000000000001</v>
      </c>
      <c r="C139" s="1">
        <v>100333559808</v>
      </c>
      <c r="D139" s="1">
        <v>23.5</v>
      </c>
      <c r="E139" s="1">
        <v>30.4</v>
      </c>
      <c r="F139" s="17">
        <v>-3.38</v>
      </c>
      <c r="G139" s="1">
        <v>61.6</v>
      </c>
      <c r="H139" s="4">
        <v>5.4800000000000001E-2</v>
      </c>
      <c r="I139" s="1">
        <v>208</v>
      </c>
      <c r="J139" s="4">
        <v>2.06E-2</v>
      </c>
      <c r="K139" s="4">
        <v>9.06E-2</v>
      </c>
    </row>
    <row r="140" spans="1:11" x14ac:dyDescent="0.15">
      <c r="A140" s="1">
        <v>227</v>
      </c>
      <c r="B140" s="1">
        <v>1132.9000000000001</v>
      </c>
      <c r="C140" s="1">
        <v>100334247936</v>
      </c>
      <c r="D140" s="1">
        <v>23.5</v>
      </c>
      <c r="E140" s="1">
        <v>30.4</v>
      </c>
      <c r="F140" s="17">
        <v>-3.38</v>
      </c>
      <c r="G140" s="1">
        <v>61.6</v>
      </c>
      <c r="H140" s="4">
        <v>5.4800000000000001E-2</v>
      </c>
      <c r="I140" s="1">
        <v>208</v>
      </c>
      <c r="J140" s="4">
        <v>2.06E-2</v>
      </c>
      <c r="K140" s="4">
        <v>9.06E-2</v>
      </c>
    </row>
    <row r="141" spans="1:11" x14ac:dyDescent="0.15">
      <c r="A141" s="1">
        <v>228</v>
      </c>
      <c r="B141" s="1">
        <v>1132.8</v>
      </c>
      <c r="C141" s="1">
        <v>100290625536</v>
      </c>
      <c r="D141" s="1">
        <v>23.4</v>
      </c>
      <c r="E141" s="1">
        <v>30.5</v>
      </c>
      <c r="F141" s="17">
        <v>-3.38</v>
      </c>
      <c r="G141" s="1">
        <v>61.6</v>
      </c>
      <c r="H141" s="4">
        <v>5.4800000000000001E-2</v>
      </c>
      <c r="I141" s="1">
        <v>208.1</v>
      </c>
      <c r="J141" s="4">
        <v>2.06E-2</v>
      </c>
      <c r="K141" s="4">
        <v>9.06E-2</v>
      </c>
    </row>
    <row r="142" spans="1:11" x14ac:dyDescent="0.15">
      <c r="A142" s="1">
        <v>229</v>
      </c>
      <c r="B142" s="1">
        <v>1132.9000000000001</v>
      </c>
      <c r="C142" s="1">
        <v>100235354112</v>
      </c>
      <c r="D142" s="1">
        <v>23.3</v>
      </c>
      <c r="E142" s="1">
        <v>30.5</v>
      </c>
      <c r="F142" s="17">
        <v>-3.38</v>
      </c>
      <c r="G142" s="1">
        <v>61.6</v>
      </c>
      <c r="H142" s="4">
        <v>5.4800000000000001E-2</v>
      </c>
      <c r="I142" s="1">
        <v>208.1</v>
      </c>
      <c r="J142" s="4">
        <v>2.06E-2</v>
      </c>
      <c r="K142" s="4">
        <v>9.06E-2</v>
      </c>
    </row>
    <row r="143" spans="1:11" x14ac:dyDescent="0.15">
      <c r="A143" s="1">
        <v>230</v>
      </c>
      <c r="B143" s="1">
        <v>1132.9000000000001</v>
      </c>
      <c r="C143" s="1">
        <v>100257660928</v>
      </c>
      <c r="D143" s="1">
        <v>23.1</v>
      </c>
      <c r="E143" s="1">
        <v>30.6</v>
      </c>
      <c r="F143" s="17">
        <v>-3.38</v>
      </c>
      <c r="G143" s="1">
        <v>61.6</v>
      </c>
      <c r="H143" s="4">
        <v>5.4800000000000001E-2</v>
      </c>
      <c r="I143" s="1">
        <v>208.1</v>
      </c>
      <c r="J143" s="4">
        <v>2.06E-2</v>
      </c>
      <c r="K143" s="4">
        <v>9.06E-2</v>
      </c>
    </row>
    <row r="144" spans="1:11" x14ac:dyDescent="0.15">
      <c r="A144" s="1">
        <v>231</v>
      </c>
      <c r="B144" s="1">
        <v>1133</v>
      </c>
      <c r="C144" s="1">
        <v>100191600640</v>
      </c>
      <c r="D144" s="1">
        <v>23.1</v>
      </c>
      <c r="E144" s="1">
        <v>30.6</v>
      </c>
      <c r="F144" s="17">
        <v>-3.38</v>
      </c>
      <c r="G144" s="1">
        <v>61.6</v>
      </c>
      <c r="H144" s="4">
        <v>5.4800000000000001E-2</v>
      </c>
      <c r="I144" s="1">
        <v>208.1</v>
      </c>
      <c r="J144" s="4">
        <v>2.06E-2</v>
      </c>
      <c r="K144" s="4">
        <v>9.06E-2</v>
      </c>
    </row>
    <row r="145" spans="1:11" x14ac:dyDescent="0.15">
      <c r="A145" s="1">
        <v>232</v>
      </c>
      <c r="B145" s="1">
        <v>1133</v>
      </c>
      <c r="C145" s="1">
        <v>100204978176</v>
      </c>
      <c r="D145" s="1">
        <v>23.1</v>
      </c>
      <c r="E145" s="1">
        <v>30.7</v>
      </c>
      <c r="F145" s="17">
        <v>-3.38</v>
      </c>
      <c r="G145" s="1">
        <v>61.6</v>
      </c>
      <c r="H145" s="4">
        <v>5.4800000000000001E-2</v>
      </c>
      <c r="I145" s="1">
        <v>208.2</v>
      </c>
      <c r="J145" s="4">
        <v>2.06E-2</v>
      </c>
      <c r="K145" s="4">
        <v>9.06E-2</v>
      </c>
    </row>
    <row r="146" spans="1:11" x14ac:dyDescent="0.15">
      <c r="A146" s="1">
        <v>233</v>
      </c>
      <c r="B146" s="1">
        <v>1132.9000000000001</v>
      </c>
      <c r="C146" s="1">
        <v>100255260672</v>
      </c>
      <c r="D146" s="1">
        <v>23.2</v>
      </c>
      <c r="E146" s="1">
        <v>30.7</v>
      </c>
      <c r="F146" s="17">
        <v>-3.38</v>
      </c>
      <c r="G146" s="1">
        <v>61.6</v>
      </c>
      <c r="H146" s="4">
        <v>5.4800000000000001E-2</v>
      </c>
      <c r="I146" s="1">
        <v>208.2</v>
      </c>
      <c r="J146" s="4">
        <v>2.06E-2</v>
      </c>
      <c r="K146" s="4">
        <v>9.06E-2</v>
      </c>
    </row>
    <row r="147" spans="1:11" x14ac:dyDescent="0.15">
      <c r="A147" s="1">
        <v>234</v>
      </c>
      <c r="B147" s="1">
        <v>1132.9000000000001</v>
      </c>
      <c r="C147" s="1">
        <v>100286332928</v>
      </c>
      <c r="D147" s="1">
        <v>23.3</v>
      </c>
      <c r="E147" s="1">
        <v>30.8</v>
      </c>
      <c r="F147" s="17">
        <v>-3.38</v>
      </c>
      <c r="G147" s="1">
        <v>61.6</v>
      </c>
      <c r="H147" s="4">
        <v>5.4899999999999997E-2</v>
      </c>
      <c r="I147" s="1">
        <v>208.2</v>
      </c>
      <c r="J147" s="4">
        <v>2.06E-2</v>
      </c>
      <c r="K147" s="4">
        <v>9.06E-2</v>
      </c>
    </row>
    <row r="148" spans="1:11" x14ac:dyDescent="0.15">
      <c r="A148" s="1">
        <v>235</v>
      </c>
      <c r="B148" s="1">
        <v>1132.8</v>
      </c>
      <c r="C148" s="1">
        <v>100280664064</v>
      </c>
      <c r="D148" s="1">
        <v>23.4</v>
      </c>
      <c r="E148" s="1">
        <v>30.8</v>
      </c>
      <c r="F148" s="17">
        <v>-3.38</v>
      </c>
      <c r="G148" s="1">
        <v>61.6</v>
      </c>
      <c r="H148" s="4">
        <v>5.4899999999999997E-2</v>
      </c>
      <c r="I148" s="1">
        <v>208.3</v>
      </c>
      <c r="J148" s="4">
        <v>2.06E-2</v>
      </c>
      <c r="K148" s="4">
        <v>9.06E-2</v>
      </c>
    </row>
    <row r="149" spans="1:11" x14ac:dyDescent="0.15">
      <c r="A149" s="1">
        <v>236</v>
      </c>
      <c r="B149" s="1">
        <v>1132.9000000000001</v>
      </c>
      <c r="C149" s="1">
        <v>100295262208</v>
      </c>
      <c r="D149" s="1">
        <v>23.4</v>
      </c>
      <c r="E149" s="1">
        <v>30.8</v>
      </c>
      <c r="F149" s="17">
        <v>-3.38</v>
      </c>
      <c r="G149" s="1">
        <v>61.6</v>
      </c>
      <c r="H149" s="4">
        <v>5.4899999999999997E-2</v>
      </c>
      <c r="I149" s="1">
        <v>208.3</v>
      </c>
      <c r="J149" s="4">
        <v>2.06E-2</v>
      </c>
      <c r="K149" s="4">
        <v>9.06E-2</v>
      </c>
    </row>
    <row r="150" spans="1:11" x14ac:dyDescent="0.15">
      <c r="A150" s="1">
        <v>237</v>
      </c>
      <c r="B150" s="1">
        <v>1132.8</v>
      </c>
      <c r="C150" s="1">
        <v>100309516288</v>
      </c>
      <c r="D150" s="1">
        <v>23.4</v>
      </c>
      <c r="E150" s="1">
        <v>30.9</v>
      </c>
      <c r="F150" s="17">
        <v>-3.38</v>
      </c>
      <c r="G150" s="1">
        <v>61.6</v>
      </c>
      <c r="H150" s="4">
        <v>5.4899999999999997E-2</v>
      </c>
      <c r="I150" s="1">
        <v>208.3</v>
      </c>
      <c r="J150" s="4">
        <v>2.06E-2</v>
      </c>
      <c r="K150" s="4">
        <v>9.06E-2</v>
      </c>
    </row>
    <row r="151" spans="1:11" x14ac:dyDescent="0.15">
      <c r="A151" s="1">
        <v>238</v>
      </c>
      <c r="B151" s="1">
        <v>1132.9000000000001</v>
      </c>
      <c r="C151" s="1">
        <v>100404011008</v>
      </c>
      <c r="D151" s="1">
        <v>23.4</v>
      </c>
      <c r="E151" s="1">
        <v>30.9</v>
      </c>
      <c r="F151" s="17">
        <v>-3.38</v>
      </c>
      <c r="G151" s="1">
        <v>61.6</v>
      </c>
      <c r="H151" s="4">
        <v>5.4899999999999997E-2</v>
      </c>
      <c r="I151" s="1">
        <v>208.3</v>
      </c>
      <c r="J151" s="4">
        <v>2.06E-2</v>
      </c>
      <c r="K151" s="4">
        <v>9.0700000000000003E-2</v>
      </c>
    </row>
    <row r="152" spans="1:11" x14ac:dyDescent="0.15">
      <c r="A152" s="1">
        <v>239</v>
      </c>
      <c r="B152" s="1">
        <v>1132.9000000000001</v>
      </c>
      <c r="C152" s="1">
        <v>100253032448</v>
      </c>
      <c r="D152" s="1">
        <v>23.4</v>
      </c>
      <c r="E152" s="1">
        <v>31</v>
      </c>
      <c r="F152" s="17">
        <v>-3.38</v>
      </c>
      <c r="G152" s="1">
        <v>61.6</v>
      </c>
      <c r="H152" s="4">
        <v>5.4899999999999997E-2</v>
      </c>
      <c r="I152" s="1">
        <v>208.4</v>
      </c>
      <c r="J152" s="4">
        <v>2.06E-2</v>
      </c>
      <c r="K152" s="4">
        <v>9.06E-2</v>
      </c>
    </row>
    <row r="153" spans="1:11" x14ac:dyDescent="0.15">
      <c r="A153" s="1">
        <v>240</v>
      </c>
      <c r="B153" s="1">
        <v>1133</v>
      </c>
      <c r="C153" s="1">
        <v>100225572864</v>
      </c>
      <c r="D153" s="1">
        <v>23.2</v>
      </c>
      <c r="E153" s="1">
        <v>31</v>
      </c>
      <c r="F153" s="17">
        <v>-3.38</v>
      </c>
      <c r="G153" s="1">
        <v>61.6</v>
      </c>
      <c r="H153" s="4">
        <v>5.4899999999999997E-2</v>
      </c>
      <c r="I153" s="1">
        <v>208.4</v>
      </c>
      <c r="J153" s="4">
        <v>2.06E-2</v>
      </c>
      <c r="K153" s="4">
        <v>9.06E-2</v>
      </c>
    </row>
    <row r="154" spans="1:11" x14ac:dyDescent="0.15">
      <c r="A154" s="1">
        <v>241</v>
      </c>
      <c r="B154" s="1">
        <v>1133</v>
      </c>
      <c r="C154" s="1">
        <v>100195713024</v>
      </c>
      <c r="D154" s="1">
        <v>23.1</v>
      </c>
      <c r="E154" s="1">
        <v>31.1</v>
      </c>
      <c r="F154" s="17">
        <v>-3.38</v>
      </c>
      <c r="G154" s="1">
        <v>61.6</v>
      </c>
      <c r="H154" s="4">
        <v>5.4899999999999997E-2</v>
      </c>
      <c r="I154" s="1">
        <v>208.4</v>
      </c>
      <c r="J154" s="4">
        <v>2.06E-2</v>
      </c>
      <c r="K154" s="4">
        <v>9.06E-2</v>
      </c>
    </row>
    <row r="155" spans="1:11" x14ac:dyDescent="0.15">
      <c r="A155" s="1">
        <v>242</v>
      </c>
      <c r="B155" s="1">
        <v>1133</v>
      </c>
      <c r="C155" s="1">
        <v>100223852544</v>
      </c>
      <c r="D155" s="1">
        <v>23.1</v>
      </c>
      <c r="E155" s="1">
        <v>31.1</v>
      </c>
      <c r="F155" s="17">
        <v>-3.38</v>
      </c>
      <c r="G155" s="1">
        <v>61.6</v>
      </c>
      <c r="H155" s="4">
        <v>5.4899999999999997E-2</v>
      </c>
      <c r="I155" s="1">
        <v>208.4</v>
      </c>
      <c r="J155" s="4">
        <v>2.06E-2</v>
      </c>
      <c r="K155" s="4">
        <v>9.06E-2</v>
      </c>
    </row>
    <row r="156" spans="1:11" x14ac:dyDescent="0.15">
      <c r="A156" s="1">
        <v>243</v>
      </c>
      <c r="B156" s="1">
        <v>1133</v>
      </c>
      <c r="C156" s="1">
        <v>100230545408</v>
      </c>
      <c r="D156" s="1">
        <v>23.2</v>
      </c>
      <c r="E156" s="1">
        <v>31.2</v>
      </c>
      <c r="F156" s="17">
        <v>-3.38</v>
      </c>
      <c r="G156" s="1">
        <v>61.6</v>
      </c>
      <c r="H156" s="4">
        <v>5.4899999999999997E-2</v>
      </c>
      <c r="I156" s="1">
        <v>208.4</v>
      </c>
      <c r="J156" s="4">
        <v>2.06E-2</v>
      </c>
      <c r="K156" s="4">
        <v>9.06E-2</v>
      </c>
    </row>
    <row r="157" spans="1:11" x14ac:dyDescent="0.15">
      <c r="A157" s="1">
        <v>244</v>
      </c>
      <c r="B157" s="1">
        <v>1132.9000000000001</v>
      </c>
      <c r="C157" s="1">
        <v>100252172288</v>
      </c>
      <c r="D157" s="1">
        <v>23.2</v>
      </c>
      <c r="E157" s="1">
        <v>31.2</v>
      </c>
      <c r="F157" s="17">
        <v>-3.38</v>
      </c>
      <c r="G157" s="1">
        <v>61.6</v>
      </c>
      <c r="H157" s="4">
        <v>5.4899999999999997E-2</v>
      </c>
      <c r="I157" s="1">
        <v>208.5</v>
      </c>
      <c r="J157" s="4">
        <v>2.06E-2</v>
      </c>
      <c r="K157" s="4">
        <v>9.06E-2</v>
      </c>
    </row>
    <row r="158" spans="1:11" x14ac:dyDescent="0.15">
      <c r="A158" s="1">
        <v>245</v>
      </c>
      <c r="B158" s="1">
        <v>1132.9000000000001</v>
      </c>
      <c r="C158" s="1">
        <v>100268818432</v>
      </c>
      <c r="D158" s="1">
        <v>23.3</v>
      </c>
      <c r="E158" s="1">
        <v>31.2</v>
      </c>
      <c r="F158" s="17">
        <v>-3.38</v>
      </c>
      <c r="G158" s="1">
        <v>61.6</v>
      </c>
      <c r="H158" s="4">
        <v>5.4899999999999997E-2</v>
      </c>
      <c r="I158" s="1">
        <v>208.5</v>
      </c>
      <c r="J158" s="4">
        <v>2.06E-2</v>
      </c>
      <c r="K158" s="4">
        <v>9.06E-2</v>
      </c>
    </row>
    <row r="159" spans="1:11" x14ac:dyDescent="0.15">
      <c r="A159" s="1">
        <v>246</v>
      </c>
      <c r="B159" s="1">
        <v>1132.9000000000001</v>
      </c>
      <c r="C159" s="1">
        <v>100279812096</v>
      </c>
      <c r="D159" s="1">
        <v>23.3</v>
      </c>
      <c r="E159" s="1">
        <v>31.3</v>
      </c>
      <c r="F159" s="17">
        <v>-3.38</v>
      </c>
      <c r="G159" s="1">
        <v>61.6</v>
      </c>
      <c r="H159" s="4">
        <v>5.4899999999999997E-2</v>
      </c>
      <c r="I159" s="1">
        <v>208.5</v>
      </c>
      <c r="J159" s="4">
        <v>2.06E-2</v>
      </c>
      <c r="K159" s="4">
        <v>9.06E-2</v>
      </c>
    </row>
    <row r="160" spans="1:11" x14ac:dyDescent="0.15">
      <c r="A160" s="1">
        <v>247</v>
      </c>
      <c r="B160" s="1">
        <v>1132.8</v>
      </c>
      <c r="C160" s="1">
        <v>100266762240</v>
      </c>
      <c r="D160" s="1">
        <v>23.3</v>
      </c>
      <c r="E160" s="1">
        <v>31.3</v>
      </c>
      <c r="F160" s="17">
        <v>-3.38</v>
      </c>
      <c r="G160" s="1">
        <v>61.6</v>
      </c>
      <c r="H160" s="4">
        <v>5.4899999999999997E-2</v>
      </c>
      <c r="I160" s="1">
        <v>208.5</v>
      </c>
      <c r="J160" s="4">
        <v>2.06E-2</v>
      </c>
      <c r="K160" s="4">
        <v>9.06E-2</v>
      </c>
    </row>
    <row r="161" spans="1:11" x14ac:dyDescent="0.15">
      <c r="A161" s="1">
        <v>248</v>
      </c>
      <c r="B161" s="1">
        <v>1132.8</v>
      </c>
      <c r="C161" s="1">
        <v>100239638528</v>
      </c>
      <c r="D161" s="1">
        <v>23.2</v>
      </c>
      <c r="E161" s="1">
        <v>31.4</v>
      </c>
      <c r="F161" s="17">
        <v>-3.38</v>
      </c>
      <c r="G161" s="1">
        <v>61.6</v>
      </c>
      <c r="H161" s="4">
        <v>5.4899999999999997E-2</v>
      </c>
      <c r="I161" s="1">
        <v>208.6</v>
      </c>
      <c r="J161" s="4">
        <v>2.06E-2</v>
      </c>
      <c r="K161" s="4">
        <v>9.06E-2</v>
      </c>
    </row>
    <row r="162" spans="1:11" x14ac:dyDescent="0.15">
      <c r="A162" s="1">
        <v>249</v>
      </c>
      <c r="B162" s="1">
        <v>1132.8</v>
      </c>
      <c r="C162" s="1">
        <v>100214415360</v>
      </c>
      <c r="D162" s="1">
        <v>23.1</v>
      </c>
      <c r="E162" s="1">
        <v>31.4</v>
      </c>
      <c r="F162" s="17">
        <v>-3.39</v>
      </c>
      <c r="G162" s="1">
        <v>61.6</v>
      </c>
      <c r="H162" s="4">
        <v>5.4899999999999997E-2</v>
      </c>
      <c r="I162" s="1">
        <v>208.6</v>
      </c>
      <c r="J162" s="4">
        <v>2.06E-2</v>
      </c>
      <c r="K162" s="4">
        <v>9.06E-2</v>
      </c>
    </row>
    <row r="163" spans="1:11" x14ac:dyDescent="0.15">
      <c r="A163" s="1">
        <v>250</v>
      </c>
      <c r="B163" s="1">
        <v>1132.9000000000001</v>
      </c>
      <c r="C163" s="1">
        <v>100191256576</v>
      </c>
      <c r="D163" s="1">
        <v>23.1</v>
      </c>
      <c r="E163" s="1">
        <v>31.5</v>
      </c>
      <c r="F163" s="17">
        <v>-3.39</v>
      </c>
      <c r="G163" s="1">
        <v>61.6</v>
      </c>
      <c r="H163" s="4">
        <v>5.4899999999999997E-2</v>
      </c>
      <c r="I163" s="1">
        <v>208.6</v>
      </c>
      <c r="J163" s="4">
        <v>2.06E-2</v>
      </c>
      <c r="K163" s="4">
        <v>9.06E-2</v>
      </c>
    </row>
    <row r="164" spans="1:11" x14ac:dyDescent="0.15">
      <c r="A164" s="1">
        <v>251</v>
      </c>
      <c r="B164" s="1">
        <v>1132.9000000000001</v>
      </c>
      <c r="C164" s="1">
        <v>100176330752</v>
      </c>
      <c r="D164" s="1">
        <v>23</v>
      </c>
      <c r="E164" s="1">
        <v>31.5</v>
      </c>
      <c r="F164" s="17">
        <v>-3.39</v>
      </c>
      <c r="G164" s="1">
        <v>61.6</v>
      </c>
      <c r="H164" s="4">
        <v>5.5E-2</v>
      </c>
      <c r="I164" s="1">
        <v>208.6</v>
      </c>
      <c r="J164" s="4">
        <v>2.06E-2</v>
      </c>
      <c r="K164" s="4">
        <v>9.06E-2</v>
      </c>
    </row>
    <row r="165" spans="1:11" x14ac:dyDescent="0.15">
      <c r="A165" s="1">
        <v>252</v>
      </c>
      <c r="B165" s="1">
        <v>1132.9000000000001</v>
      </c>
      <c r="C165" s="1">
        <v>100177362944</v>
      </c>
      <c r="D165" s="1">
        <v>23</v>
      </c>
      <c r="E165" s="1">
        <v>31.6</v>
      </c>
      <c r="F165" s="17">
        <v>-3.39</v>
      </c>
      <c r="G165" s="1">
        <v>61.6</v>
      </c>
      <c r="H165" s="4">
        <v>5.5E-2</v>
      </c>
      <c r="I165" s="1">
        <v>208.6</v>
      </c>
      <c r="J165" s="4">
        <v>2.06E-2</v>
      </c>
      <c r="K165" s="4">
        <v>9.06E-2</v>
      </c>
    </row>
    <row r="166" spans="1:11" x14ac:dyDescent="0.15">
      <c r="A166" s="1">
        <v>253</v>
      </c>
      <c r="B166" s="1">
        <v>1132.9000000000001</v>
      </c>
      <c r="C166" s="1">
        <v>100161241088</v>
      </c>
      <c r="D166" s="1">
        <v>23</v>
      </c>
      <c r="E166" s="1">
        <v>31.6</v>
      </c>
      <c r="F166" s="17">
        <v>-3.39</v>
      </c>
      <c r="G166" s="1">
        <v>61.6</v>
      </c>
      <c r="H166" s="4">
        <v>5.5E-2</v>
      </c>
      <c r="I166" s="1">
        <v>208.7</v>
      </c>
      <c r="J166" s="4">
        <v>2.06E-2</v>
      </c>
      <c r="K166" s="4">
        <v>9.06E-2</v>
      </c>
    </row>
    <row r="167" spans="1:11" x14ac:dyDescent="0.15">
      <c r="A167" s="1">
        <v>254</v>
      </c>
      <c r="B167" s="1">
        <v>1132.9000000000001</v>
      </c>
      <c r="C167" s="1">
        <v>100167753728</v>
      </c>
      <c r="D167" s="1">
        <v>23</v>
      </c>
      <c r="E167" s="1">
        <v>31.7</v>
      </c>
      <c r="F167" s="17">
        <v>-3.39</v>
      </c>
      <c r="G167" s="1">
        <v>61.6</v>
      </c>
      <c r="H167" s="4">
        <v>5.5E-2</v>
      </c>
      <c r="I167" s="1">
        <v>208.7</v>
      </c>
      <c r="J167" s="4">
        <v>2.06E-2</v>
      </c>
      <c r="K167" s="4">
        <v>9.06E-2</v>
      </c>
    </row>
    <row r="168" spans="1:11" x14ac:dyDescent="0.15">
      <c r="A168" s="1">
        <v>255</v>
      </c>
      <c r="B168" s="1">
        <v>1132.9000000000001</v>
      </c>
      <c r="C168" s="1">
        <v>100169302016</v>
      </c>
      <c r="D168" s="1">
        <v>23</v>
      </c>
      <c r="E168" s="1">
        <v>31.7</v>
      </c>
      <c r="F168" s="17">
        <v>-3.39</v>
      </c>
      <c r="G168" s="1">
        <v>61.6</v>
      </c>
      <c r="H168" s="4">
        <v>5.5E-2</v>
      </c>
      <c r="I168" s="1">
        <v>208.7</v>
      </c>
      <c r="J168" s="4">
        <v>2.06E-2</v>
      </c>
      <c r="K168" s="4">
        <v>9.06E-2</v>
      </c>
    </row>
    <row r="169" spans="1:11" x14ac:dyDescent="0.15">
      <c r="A169" s="1">
        <v>256</v>
      </c>
      <c r="B169" s="1">
        <v>1132.9000000000001</v>
      </c>
      <c r="C169" s="1">
        <v>100176674816</v>
      </c>
      <c r="D169" s="1">
        <v>23</v>
      </c>
      <c r="E169" s="1">
        <v>31.7</v>
      </c>
      <c r="F169" s="17">
        <v>-3.39</v>
      </c>
      <c r="G169" s="1">
        <v>61.6</v>
      </c>
      <c r="H169" s="4">
        <v>5.5E-2</v>
      </c>
      <c r="I169" s="1">
        <v>208.7</v>
      </c>
      <c r="J169" s="4">
        <v>2.06E-2</v>
      </c>
      <c r="K169" s="4">
        <v>9.06E-2</v>
      </c>
    </row>
    <row r="170" spans="1:11" x14ac:dyDescent="0.15">
      <c r="A170" s="1">
        <v>257</v>
      </c>
      <c r="B170" s="1">
        <v>1132.8</v>
      </c>
      <c r="C170" s="1">
        <v>100173242368</v>
      </c>
      <c r="D170" s="1">
        <v>23.1</v>
      </c>
      <c r="E170" s="1">
        <v>31.8</v>
      </c>
      <c r="F170" s="17">
        <v>-3.39</v>
      </c>
      <c r="G170" s="1">
        <v>61.6</v>
      </c>
      <c r="H170" s="4">
        <v>5.5E-2</v>
      </c>
      <c r="I170" s="1">
        <v>208.7</v>
      </c>
      <c r="J170" s="4">
        <v>2.06E-2</v>
      </c>
      <c r="K170" s="4">
        <v>9.06E-2</v>
      </c>
    </row>
    <row r="171" spans="1:11" x14ac:dyDescent="0.15">
      <c r="A171" s="1">
        <v>258</v>
      </c>
      <c r="B171" s="1">
        <v>1132.9000000000001</v>
      </c>
      <c r="C171" s="1">
        <v>100148551680</v>
      </c>
      <c r="D171" s="1">
        <v>22.9</v>
      </c>
      <c r="E171" s="1">
        <v>31.8</v>
      </c>
      <c r="F171" s="17">
        <v>-3.39</v>
      </c>
      <c r="G171" s="1">
        <v>61.6</v>
      </c>
      <c r="H171" s="4">
        <v>5.5E-2</v>
      </c>
      <c r="I171" s="1">
        <v>208.8</v>
      </c>
      <c r="J171" s="4">
        <v>2.06E-2</v>
      </c>
      <c r="K171" s="4">
        <v>9.06E-2</v>
      </c>
    </row>
    <row r="172" spans="1:11" x14ac:dyDescent="0.15">
      <c r="A172" s="1">
        <v>259</v>
      </c>
      <c r="B172" s="1">
        <v>1132.8</v>
      </c>
      <c r="C172" s="1">
        <v>100141858816</v>
      </c>
      <c r="D172" s="1">
        <v>22.9</v>
      </c>
      <c r="E172" s="1">
        <v>31.9</v>
      </c>
      <c r="F172" s="17">
        <v>-3.39</v>
      </c>
      <c r="G172" s="1">
        <v>61.6</v>
      </c>
      <c r="H172" s="4">
        <v>5.5E-2</v>
      </c>
      <c r="I172" s="1">
        <v>208.8</v>
      </c>
      <c r="J172" s="4">
        <v>2.06E-2</v>
      </c>
      <c r="K172" s="4">
        <v>9.06E-2</v>
      </c>
    </row>
    <row r="173" spans="1:11" x14ac:dyDescent="0.15">
      <c r="A173" s="1">
        <v>260</v>
      </c>
      <c r="B173" s="1">
        <v>1132.8</v>
      </c>
      <c r="C173" s="1">
        <v>100197949440</v>
      </c>
      <c r="D173" s="1">
        <v>23</v>
      </c>
      <c r="E173" s="1">
        <v>31.9</v>
      </c>
      <c r="F173" s="17">
        <v>-3.39</v>
      </c>
      <c r="G173" s="1">
        <v>61.6</v>
      </c>
      <c r="H173" s="4">
        <v>5.5E-2</v>
      </c>
      <c r="I173" s="1">
        <v>208.8</v>
      </c>
      <c r="J173" s="4">
        <v>2.06E-2</v>
      </c>
      <c r="K173" s="4">
        <v>9.06E-2</v>
      </c>
    </row>
    <row r="174" spans="1:11" x14ac:dyDescent="0.15">
      <c r="A174" s="1">
        <v>261</v>
      </c>
      <c r="B174" s="1">
        <v>1132.8</v>
      </c>
      <c r="C174" s="1">
        <v>100168269824</v>
      </c>
      <c r="D174" s="1">
        <v>23</v>
      </c>
      <c r="E174" s="1">
        <v>32</v>
      </c>
      <c r="F174" s="17">
        <v>-3.39</v>
      </c>
      <c r="G174" s="1">
        <v>61.6</v>
      </c>
      <c r="H174" s="4">
        <v>5.5E-2</v>
      </c>
      <c r="I174" s="1">
        <v>208.8</v>
      </c>
      <c r="J174" s="4">
        <v>2.06E-2</v>
      </c>
      <c r="K174" s="4">
        <v>9.06E-2</v>
      </c>
    </row>
    <row r="175" spans="1:11" x14ac:dyDescent="0.15">
      <c r="A175" s="1">
        <v>262</v>
      </c>
      <c r="B175" s="1">
        <v>1132.7</v>
      </c>
      <c r="C175" s="1">
        <v>100220592128</v>
      </c>
      <c r="D175" s="1">
        <v>23</v>
      </c>
      <c r="E175" s="1">
        <v>32</v>
      </c>
      <c r="F175" s="17">
        <v>-3.39</v>
      </c>
      <c r="G175" s="1">
        <v>61.6</v>
      </c>
      <c r="H175" s="4">
        <v>5.5E-2</v>
      </c>
      <c r="I175" s="1">
        <v>208.9</v>
      </c>
      <c r="J175" s="4">
        <v>2.06E-2</v>
      </c>
      <c r="K175" s="4">
        <v>9.06E-2</v>
      </c>
    </row>
    <row r="176" spans="1:11" x14ac:dyDescent="0.15">
      <c r="A176" s="1">
        <v>263</v>
      </c>
      <c r="B176" s="1">
        <v>1132.7</v>
      </c>
      <c r="C176" s="1">
        <v>100204634112</v>
      </c>
      <c r="D176" s="1">
        <v>23.1</v>
      </c>
      <c r="E176" s="1">
        <v>32.1</v>
      </c>
      <c r="F176" s="17">
        <v>-3.39</v>
      </c>
      <c r="G176" s="1">
        <v>61.6</v>
      </c>
      <c r="H176" s="4">
        <v>5.5E-2</v>
      </c>
      <c r="I176" s="1">
        <v>208.9</v>
      </c>
      <c r="J176" s="4">
        <v>2.06E-2</v>
      </c>
      <c r="K176" s="4">
        <v>9.06E-2</v>
      </c>
    </row>
    <row r="177" spans="1:11" x14ac:dyDescent="0.15">
      <c r="A177" s="1">
        <v>264</v>
      </c>
      <c r="B177" s="1">
        <v>1132.5999999999999</v>
      </c>
      <c r="C177" s="1">
        <v>100226768896</v>
      </c>
      <c r="D177" s="1">
        <v>23.1</v>
      </c>
      <c r="E177" s="1">
        <v>32.1</v>
      </c>
      <c r="F177" s="17">
        <v>-3.39</v>
      </c>
      <c r="G177" s="1">
        <v>61.6</v>
      </c>
      <c r="H177" s="4">
        <v>5.5E-2</v>
      </c>
      <c r="I177" s="1">
        <v>208.9</v>
      </c>
      <c r="J177" s="4">
        <v>2.06E-2</v>
      </c>
      <c r="K177" s="4">
        <v>9.06E-2</v>
      </c>
    </row>
    <row r="178" spans="1:11" x14ac:dyDescent="0.15">
      <c r="A178" s="1">
        <v>265</v>
      </c>
      <c r="B178" s="1">
        <v>1132.5999999999999</v>
      </c>
      <c r="C178" s="1">
        <v>100230201344</v>
      </c>
      <c r="D178" s="1">
        <v>23.1</v>
      </c>
      <c r="E178" s="1">
        <v>32.200000000000003</v>
      </c>
      <c r="F178" s="17">
        <v>-3.39</v>
      </c>
      <c r="G178" s="1">
        <v>61.6</v>
      </c>
      <c r="H178" s="4">
        <v>5.5E-2</v>
      </c>
      <c r="I178" s="1">
        <v>208.9</v>
      </c>
      <c r="J178" s="4">
        <v>2.06E-2</v>
      </c>
      <c r="K178" s="4">
        <v>9.06E-2</v>
      </c>
    </row>
    <row r="179" spans="1:11" x14ac:dyDescent="0.15">
      <c r="A179" s="1">
        <v>266</v>
      </c>
      <c r="B179" s="1">
        <v>1132.5999999999999</v>
      </c>
      <c r="C179" s="1">
        <v>100244791296</v>
      </c>
      <c r="D179" s="1">
        <v>23.2</v>
      </c>
      <c r="E179" s="1">
        <v>32.200000000000003</v>
      </c>
      <c r="F179" s="17">
        <v>-3.39</v>
      </c>
      <c r="G179" s="1">
        <v>61.6</v>
      </c>
      <c r="H179" s="4">
        <v>5.5E-2</v>
      </c>
      <c r="I179" s="1">
        <v>208.9</v>
      </c>
      <c r="J179" s="4">
        <v>2.06E-2</v>
      </c>
      <c r="K179" s="4">
        <v>9.06E-2</v>
      </c>
    </row>
    <row r="180" spans="1:11" x14ac:dyDescent="0.15">
      <c r="A180" s="1">
        <v>267</v>
      </c>
      <c r="B180" s="1">
        <v>1132.5999999999999</v>
      </c>
      <c r="C180" s="1">
        <v>100218880000</v>
      </c>
      <c r="D180" s="1">
        <v>23.1</v>
      </c>
      <c r="E180" s="1">
        <v>32.200000000000003</v>
      </c>
      <c r="F180" s="17">
        <v>-3.39</v>
      </c>
      <c r="G180" s="1">
        <v>61.6</v>
      </c>
      <c r="H180" s="4">
        <v>5.5E-2</v>
      </c>
      <c r="I180" s="1">
        <v>208.9</v>
      </c>
      <c r="J180" s="4">
        <v>2.06E-2</v>
      </c>
      <c r="K180" s="4">
        <v>9.06E-2</v>
      </c>
    </row>
    <row r="181" spans="1:11" x14ac:dyDescent="0.15">
      <c r="A181" s="1">
        <v>268</v>
      </c>
      <c r="B181" s="1">
        <v>1132.5999999999999</v>
      </c>
      <c r="C181" s="1">
        <v>100210130944</v>
      </c>
      <c r="D181" s="1">
        <v>23.1</v>
      </c>
      <c r="E181" s="1">
        <v>32.299999999999997</v>
      </c>
      <c r="F181" s="17">
        <v>-3.39</v>
      </c>
      <c r="G181" s="1">
        <v>61.6</v>
      </c>
      <c r="H181" s="4">
        <v>5.5E-2</v>
      </c>
      <c r="I181" s="1">
        <v>209</v>
      </c>
      <c r="J181" s="4">
        <v>2.06E-2</v>
      </c>
      <c r="K181" s="4">
        <v>9.06E-2</v>
      </c>
    </row>
    <row r="182" spans="1:11" x14ac:dyDescent="0.15">
      <c r="A182" s="1">
        <v>269</v>
      </c>
      <c r="B182" s="1">
        <v>1132.5</v>
      </c>
      <c r="C182" s="1">
        <v>100212703232</v>
      </c>
      <c r="D182" s="1">
        <v>23.1</v>
      </c>
      <c r="E182" s="1">
        <v>32.299999999999997</v>
      </c>
      <c r="F182" s="17">
        <v>-3.39</v>
      </c>
      <c r="G182" s="1">
        <v>61.6</v>
      </c>
      <c r="H182" s="4">
        <v>5.5E-2</v>
      </c>
      <c r="I182" s="1">
        <v>209</v>
      </c>
      <c r="J182" s="4">
        <v>2.06E-2</v>
      </c>
      <c r="K182" s="4">
        <v>9.06E-2</v>
      </c>
    </row>
    <row r="183" spans="1:11" x14ac:dyDescent="0.15">
      <c r="A183" s="1">
        <v>270</v>
      </c>
      <c r="B183" s="1">
        <v>1132.4000000000001</v>
      </c>
      <c r="C183" s="1">
        <v>100237754368</v>
      </c>
      <c r="D183" s="1">
        <v>23.2</v>
      </c>
      <c r="E183" s="1">
        <v>32.4</v>
      </c>
      <c r="F183" s="17">
        <v>-3.39</v>
      </c>
      <c r="G183" s="1">
        <v>61.6</v>
      </c>
      <c r="H183" s="4">
        <v>5.5100000000000003E-2</v>
      </c>
      <c r="I183" s="1">
        <v>209</v>
      </c>
      <c r="J183" s="4">
        <v>2.06E-2</v>
      </c>
      <c r="K183" s="4">
        <v>9.06E-2</v>
      </c>
    </row>
    <row r="184" spans="1:11" x14ac:dyDescent="0.15">
      <c r="A184" s="1">
        <v>271</v>
      </c>
      <c r="B184" s="1">
        <v>1132.4000000000001</v>
      </c>
      <c r="C184" s="1">
        <v>100216815616</v>
      </c>
      <c r="D184" s="1">
        <v>23.1</v>
      </c>
      <c r="E184" s="1">
        <v>32.4</v>
      </c>
      <c r="F184" s="17">
        <v>-3.39</v>
      </c>
      <c r="G184" s="1">
        <v>61.6</v>
      </c>
      <c r="H184" s="4">
        <v>5.5100000000000003E-2</v>
      </c>
      <c r="I184" s="1">
        <v>209</v>
      </c>
      <c r="J184" s="4">
        <v>2.06E-2</v>
      </c>
      <c r="K184" s="4">
        <v>9.06E-2</v>
      </c>
    </row>
    <row r="185" spans="1:11" x14ac:dyDescent="0.15">
      <c r="A185" s="1">
        <v>272</v>
      </c>
      <c r="B185" s="1">
        <v>1132.3</v>
      </c>
      <c r="C185" s="1">
        <v>100178051072</v>
      </c>
      <c r="D185" s="1">
        <v>23</v>
      </c>
      <c r="E185" s="1">
        <v>32.5</v>
      </c>
      <c r="F185" s="17">
        <v>-3.39</v>
      </c>
      <c r="G185" s="1">
        <v>61.6</v>
      </c>
      <c r="H185" s="4">
        <v>5.5100000000000003E-2</v>
      </c>
      <c r="I185" s="1">
        <v>209</v>
      </c>
      <c r="J185" s="4">
        <v>2.06E-2</v>
      </c>
      <c r="K185" s="4">
        <v>9.06E-2</v>
      </c>
    </row>
    <row r="186" spans="1:11" x14ac:dyDescent="0.15">
      <c r="A186" s="1">
        <v>273</v>
      </c>
      <c r="B186" s="1">
        <v>1132.4000000000001</v>
      </c>
      <c r="C186" s="1">
        <v>100244275200</v>
      </c>
      <c r="D186" s="1">
        <v>23</v>
      </c>
      <c r="E186" s="1">
        <v>32.5</v>
      </c>
      <c r="F186" s="17">
        <v>-3.39</v>
      </c>
      <c r="G186" s="1">
        <v>61.6</v>
      </c>
      <c r="H186" s="4">
        <v>5.5100000000000003E-2</v>
      </c>
      <c r="I186" s="1">
        <v>209.1</v>
      </c>
      <c r="J186" s="4">
        <v>2.06E-2</v>
      </c>
      <c r="K186" s="4">
        <v>9.0700000000000003E-2</v>
      </c>
    </row>
    <row r="187" spans="1:11" x14ac:dyDescent="0.15">
      <c r="A187" s="1">
        <v>274</v>
      </c>
      <c r="B187" s="1">
        <v>1132.3</v>
      </c>
      <c r="C187" s="1">
        <v>100180623360</v>
      </c>
      <c r="D187" s="1">
        <v>23.1</v>
      </c>
      <c r="E187" s="1">
        <v>32.6</v>
      </c>
      <c r="F187" s="17">
        <v>-3.39</v>
      </c>
      <c r="G187" s="1">
        <v>61.6</v>
      </c>
      <c r="H187" s="4">
        <v>5.5100000000000003E-2</v>
      </c>
      <c r="I187" s="1">
        <v>209.1</v>
      </c>
      <c r="J187" s="4">
        <v>2.06E-2</v>
      </c>
      <c r="K187" s="4">
        <v>9.06E-2</v>
      </c>
    </row>
    <row r="188" spans="1:11" x14ac:dyDescent="0.15">
      <c r="A188" s="1">
        <v>275</v>
      </c>
      <c r="B188" s="1">
        <v>1132.3</v>
      </c>
      <c r="C188" s="1">
        <v>100246167552</v>
      </c>
      <c r="D188" s="1">
        <v>23.1</v>
      </c>
      <c r="E188" s="1">
        <v>32.6</v>
      </c>
      <c r="F188" s="17">
        <v>-3.39</v>
      </c>
      <c r="G188" s="1">
        <v>61.6</v>
      </c>
      <c r="H188" s="4">
        <v>5.5100000000000003E-2</v>
      </c>
      <c r="I188" s="1">
        <v>209.1</v>
      </c>
      <c r="J188" s="4">
        <v>2.06E-2</v>
      </c>
      <c r="K188" s="4">
        <v>9.06E-2</v>
      </c>
    </row>
    <row r="189" spans="1:11" x14ac:dyDescent="0.15">
      <c r="A189" s="1">
        <v>276</v>
      </c>
      <c r="B189" s="1">
        <v>1132.2</v>
      </c>
      <c r="C189" s="1">
        <v>100515790848</v>
      </c>
      <c r="D189" s="1">
        <v>23.1</v>
      </c>
      <c r="E189" s="1">
        <v>32.6</v>
      </c>
      <c r="F189" s="17">
        <v>-3.39</v>
      </c>
      <c r="G189" s="1">
        <v>61.6</v>
      </c>
      <c r="H189" s="4">
        <v>5.5100000000000003E-2</v>
      </c>
      <c r="I189" s="1">
        <v>209.1</v>
      </c>
      <c r="J189" s="4">
        <v>2.06E-2</v>
      </c>
      <c r="K189" s="4">
        <v>9.0700000000000003E-2</v>
      </c>
    </row>
    <row r="190" spans="1:11" x14ac:dyDescent="0.15">
      <c r="A190" s="1">
        <v>277</v>
      </c>
      <c r="B190" s="1">
        <v>1132.2</v>
      </c>
      <c r="C190" s="1">
        <v>100202921984</v>
      </c>
      <c r="D190" s="1">
        <v>23.2</v>
      </c>
      <c r="E190" s="1">
        <v>32.700000000000003</v>
      </c>
      <c r="F190" s="17">
        <v>-3.39</v>
      </c>
      <c r="G190" s="1">
        <v>61.6</v>
      </c>
      <c r="H190" s="4">
        <v>5.5100000000000003E-2</v>
      </c>
      <c r="I190" s="1">
        <v>209.1</v>
      </c>
      <c r="J190" s="4">
        <v>2.06E-2</v>
      </c>
      <c r="K190" s="4">
        <v>9.06E-2</v>
      </c>
    </row>
    <row r="191" spans="1:11" x14ac:dyDescent="0.15">
      <c r="A191" s="1">
        <v>278</v>
      </c>
      <c r="B191" s="1">
        <v>1132.0999999999999</v>
      </c>
      <c r="C191" s="1">
        <v>100238786560</v>
      </c>
      <c r="D191" s="1">
        <v>23.2</v>
      </c>
      <c r="E191" s="1">
        <v>32.700000000000003</v>
      </c>
      <c r="F191" s="17">
        <v>-3.39</v>
      </c>
      <c r="G191" s="1">
        <v>61.6</v>
      </c>
      <c r="H191" s="4">
        <v>5.5100000000000003E-2</v>
      </c>
      <c r="I191" s="1">
        <v>209.1</v>
      </c>
      <c r="J191" s="4">
        <v>2.06E-2</v>
      </c>
      <c r="K191" s="4">
        <v>9.06E-2</v>
      </c>
    </row>
    <row r="192" spans="1:11" x14ac:dyDescent="0.15">
      <c r="A192" s="1">
        <v>279</v>
      </c>
      <c r="B192" s="1">
        <v>1132</v>
      </c>
      <c r="C192" s="1">
        <v>100276379648</v>
      </c>
      <c r="D192" s="1">
        <v>23.2</v>
      </c>
      <c r="E192" s="1">
        <v>32.799999999999997</v>
      </c>
      <c r="F192" s="17">
        <v>-3.39</v>
      </c>
      <c r="G192" s="1">
        <v>61.6</v>
      </c>
      <c r="H192" s="4">
        <v>5.5100000000000003E-2</v>
      </c>
      <c r="I192" s="1">
        <v>209.2</v>
      </c>
      <c r="J192" s="4">
        <v>2.06E-2</v>
      </c>
      <c r="K192" s="4">
        <v>9.06E-2</v>
      </c>
    </row>
    <row r="193" spans="1:11" x14ac:dyDescent="0.15">
      <c r="A193" s="1">
        <v>280</v>
      </c>
      <c r="B193" s="1">
        <v>1132.3</v>
      </c>
      <c r="C193" s="1">
        <v>100261093376</v>
      </c>
      <c r="D193" s="1">
        <v>23.3</v>
      </c>
      <c r="E193" s="1">
        <v>32.799999999999997</v>
      </c>
      <c r="F193" s="17">
        <v>-3.39</v>
      </c>
      <c r="G193" s="1">
        <v>61.6</v>
      </c>
      <c r="H193" s="4">
        <v>5.5100000000000003E-2</v>
      </c>
      <c r="I193" s="1">
        <v>209.2</v>
      </c>
      <c r="J193" s="4">
        <v>2.06E-2</v>
      </c>
      <c r="K193" s="4">
        <v>9.06E-2</v>
      </c>
    </row>
    <row r="194" spans="1:11" x14ac:dyDescent="0.15">
      <c r="A194" s="1">
        <v>281</v>
      </c>
      <c r="B194" s="1">
        <v>1132.0999999999999</v>
      </c>
      <c r="C194" s="1">
        <v>100249255936</v>
      </c>
      <c r="D194" s="1">
        <v>23.3</v>
      </c>
      <c r="E194" s="1">
        <v>32.9</v>
      </c>
      <c r="F194" s="17">
        <v>-3.4</v>
      </c>
      <c r="G194" s="1">
        <v>61.6</v>
      </c>
      <c r="H194" s="4">
        <v>5.5100000000000003E-2</v>
      </c>
      <c r="I194" s="1">
        <v>209.2</v>
      </c>
      <c r="J194" s="4">
        <v>2.06E-2</v>
      </c>
      <c r="K194" s="4">
        <v>9.06E-2</v>
      </c>
    </row>
    <row r="195" spans="1:11" x14ac:dyDescent="0.15">
      <c r="A195" s="1">
        <v>282</v>
      </c>
      <c r="B195" s="1">
        <v>1132</v>
      </c>
      <c r="C195" s="1">
        <v>100262297600</v>
      </c>
      <c r="D195" s="1">
        <v>23.3</v>
      </c>
      <c r="E195" s="1">
        <v>32.9</v>
      </c>
      <c r="F195" s="17">
        <v>-3.4</v>
      </c>
      <c r="G195" s="1">
        <v>61.6</v>
      </c>
      <c r="H195" s="4">
        <v>5.5100000000000003E-2</v>
      </c>
      <c r="I195" s="1">
        <v>209.2</v>
      </c>
      <c r="J195" s="4">
        <v>2.06E-2</v>
      </c>
      <c r="K195" s="4">
        <v>9.06E-2</v>
      </c>
    </row>
    <row r="196" spans="1:11" x14ac:dyDescent="0.15">
      <c r="A196" s="1">
        <v>283</v>
      </c>
      <c r="B196" s="1">
        <v>1131.9000000000001</v>
      </c>
      <c r="C196" s="1">
        <v>100295950336</v>
      </c>
      <c r="D196" s="1">
        <v>23.2</v>
      </c>
      <c r="E196" s="1">
        <v>33</v>
      </c>
      <c r="F196" s="17">
        <v>-3.4</v>
      </c>
      <c r="G196" s="1">
        <v>61.6</v>
      </c>
      <c r="H196" s="4">
        <v>5.5100000000000003E-2</v>
      </c>
      <c r="I196" s="1">
        <v>209.2</v>
      </c>
      <c r="J196" s="4">
        <v>2.06E-2</v>
      </c>
      <c r="K196" s="4">
        <v>9.0700000000000003E-2</v>
      </c>
    </row>
    <row r="197" spans="1:11" x14ac:dyDescent="0.15">
      <c r="A197" s="1">
        <v>284</v>
      </c>
      <c r="B197" s="1">
        <v>1131.9000000000001</v>
      </c>
      <c r="C197" s="1">
        <v>100262813696</v>
      </c>
      <c r="D197" s="1">
        <v>23.2</v>
      </c>
      <c r="E197" s="1">
        <v>33</v>
      </c>
      <c r="F197" s="17">
        <v>-3.4</v>
      </c>
      <c r="G197" s="1">
        <v>61.6</v>
      </c>
      <c r="H197" s="4">
        <v>5.5100000000000003E-2</v>
      </c>
      <c r="I197" s="1">
        <v>209.2</v>
      </c>
      <c r="J197" s="4">
        <v>2.06E-2</v>
      </c>
      <c r="K197" s="4">
        <v>9.06E-2</v>
      </c>
    </row>
    <row r="198" spans="1:11" x14ac:dyDescent="0.15">
      <c r="A198" s="1">
        <v>285</v>
      </c>
      <c r="B198" s="1">
        <v>1131.8</v>
      </c>
      <c r="C198" s="1">
        <v>100343177216</v>
      </c>
      <c r="D198" s="1">
        <v>23.3</v>
      </c>
      <c r="E198" s="1">
        <v>33.1</v>
      </c>
      <c r="F198" s="17">
        <v>-3.4</v>
      </c>
      <c r="G198" s="1">
        <v>61.6</v>
      </c>
      <c r="H198" s="4">
        <v>5.5100000000000003E-2</v>
      </c>
      <c r="I198" s="1">
        <v>209.3</v>
      </c>
      <c r="J198" s="4">
        <v>2.06E-2</v>
      </c>
      <c r="K198" s="4">
        <v>9.0700000000000003E-2</v>
      </c>
    </row>
    <row r="199" spans="1:11" x14ac:dyDescent="0.15">
      <c r="A199" s="1">
        <v>286</v>
      </c>
      <c r="B199" s="1">
        <v>1131.8</v>
      </c>
      <c r="C199" s="1">
        <v>100300931072</v>
      </c>
      <c r="D199" s="1">
        <v>23.3</v>
      </c>
      <c r="E199" s="1">
        <v>33.1</v>
      </c>
      <c r="F199" s="17">
        <v>-3.4</v>
      </c>
      <c r="G199" s="1">
        <v>61.6</v>
      </c>
      <c r="H199" s="4">
        <v>5.5100000000000003E-2</v>
      </c>
      <c r="I199" s="1">
        <v>209.3</v>
      </c>
      <c r="J199" s="4">
        <v>2.06E-2</v>
      </c>
      <c r="K199" s="4">
        <v>9.0700000000000003E-2</v>
      </c>
    </row>
    <row r="200" spans="1:11" x14ac:dyDescent="0.15">
      <c r="A200" s="1">
        <v>287</v>
      </c>
      <c r="B200" s="1">
        <v>1131.7</v>
      </c>
      <c r="C200" s="1">
        <v>100230201344</v>
      </c>
      <c r="D200" s="1">
        <v>23.3</v>
      </c>
      <c r="E200" s="1">
        <v>33.1</v>
      </c>
      <c r="F200" s="17">
        <v>-3.4</v>
      </c>
      <c r="G200" s="1">
        <v>61.6</v>
      </c>
      <c r="H200" s="4">
        <v>5.5100000000000003E-2</v>
      </c>
      <c r="I200" s="1">
        <v>209.3</v>
      </c>
      <c r="J200" s="4">
        <v>2.06E-2</v>
      </c>
      <c r="K200" s="4">
        <v>9.06E-2</v>
      </c>
    </row>
    <row r="201" spans="1:11" x14ac:dyDescent="0.15">
      <c r="A201" s="1">
        <v>288</v>
      </c>
      <c r="B201" s="1">
        <v>1131.7</v>
      </c>
      <c r="C201" s="1">
        <v>100271915008</v>
      </c>
      <c r="D201" s="1">
        <v>23.3</v>
      </c>
      <c r="E201" s="1">
        <v>33.200000000000003</v>
      </c>
      <c r="F201" s="17">
        <v>-3.4</v>
      </c>
      <c r="G201" s="1">
        <v>61.6</v>
      </c>
      <c r="H201" s="4">
        <v>5.5100000000000003E-2</v>
      </c>
      <c r="I201" s="1">
        <v>209.3</v>
      </c>
      <c r="J201" s="4">
        <v>2.06E-2</v>
      </c>
      <c r="K201" s="4">
        <v>9.06E-2</v>
      </c>
    </row>
    <row r="202" spans="1:11" x14ac:dyDescent="0.15">
      <c r="A202" s="1">
        <v>289</v>
      </c>
      <c r="B202" s="1">
        <v>1131.7</v>
      </c>
      <c r="C202" s="1">
        <v>100310032384</v>
      </c>
      <c r="D202" s="1">
        <v>23.4</v>
      </c>
      <c r="E202" s="1">
        <v>33.200000000000003</v>
      </c>
      <c r="F202" s="17">
        <v>-3.4</v>
      </c>
      <c r="G202" s="1">
        <v>61.6</v>
      </c>
      <c r="H202" s="4">
        <v>5.5100000000000003E-2</v>
      </c>
      <c r="I202" s="1">
        <v>209.3</v>
      </c>
      <c r="J202" s="4">
        <v>2.06E-2</v>
      </c>
      <c r="K202" s="4">
        <v>9.06E-2</v>
      </c>
    </row>
    <row r="203" spans="1:11" x14ac:dyDescent="0.15">
      <c r="A203" s="1">
        <v>290</v>
      </c>
      <c r="B203" s="1">
        <v>1131.7</v>
      </c>
      <c r="C203" s="1">
        <v>100301963264</v>
      </c>
      <c r="D203" s="1">
        <v>23.3</v>
      </c>
      <c r="E203" s="1">
        <v>33.299999999999997</v>
      </c>
      <c r="F203" s="17">
        <v>-3.4</v>
      </c>
      <c r="G203" s="1">
        <v>61.6</v>
      </c>
      <c r="H203" s="4">
        <v>5.5100000000000003E-2</v>
      </c>
      <c r="I203" s="1">
        <v>209.4</v>
      </c>
      <c r="J203" s="4">
        <v>2.06E-2</v>
      </c>
      <c r="K203" s="4">
        <v>9.06E-2</v>
      </c>
    </row>
    <row r="204" spans="1:11" x14ac:dyDescent="0.15">
      <c r="A204" s="1">
        <v>291</v>
      </c>
      <c r="B204" s="1">
        <v>1131.7</v>
      </c>
      <c r="C204" s="1">
        <v>100270538752</v>
      </c>
      <c r="D204" s="1">
        <v>23.3</v>
      </c>
      <c r="E204" s="1">
        <v>33.299999999999997</v>
      </c>
      <c r="F204" s="17">
        <v>-3.4</v>
      </c>
      <c r="G204" s="1">
        <v>61.6</v>
      </c>
      <c r="H204" s="4">
        <v>5.5100000000000003E-2</v>
      </c>
      <c r="I204" s="1">
        <v>209.4</v>
      </c>
      <c r="J204" s="4">
        <v>2.06E-2</v>
      </c>
      <c r="K204" s="4">
        <v>9.06E-2</v>
      </c>
    </row>
    <row r="205" spans="1:11" x14ac:dyDescent="0.15">
      <c r="A205" s="1">
        <v>292</v>
      </c>
      <c r="B205" s="1">
        <v>1131.7</v>
      </c>
      <c r="C205" s="1">
        <v>100268818432</v>
      </c>
      <c r="D205" s="1">
        <v>23.3</v>
      </c>
      <c r="E205" s="1">
        <v>33.4</v>
      </c>
      <c r="F205" s="17">
        <v>-3.4</v>
      </c>
      <c r="G205" s="1">
        <v>61.6</v>
      </c>
      <c r="H205" s="4">
        <v>5.5199999999999999E-2</v>
      </c>
      <c r="I205" s="1">
        <v>209.4</v>
      </c>
      <c r="J205" s="4">
        <v>2.06E-2</v>
      </c>
      <c r="K205" s="4">
        <v>9.06E-2</v>
      </c>
    </row>
    <row r="206" spans="1:11" x14ac:dyDescent="0.15">
      <c r="A206" s="1">
        <v>293</v>
      </c>
      <c r="B206" s="1">
        <v>1131.7</v>
      </c>
      <c r="C206" s="1">
        <v>100304191488</v>
      </c>
      <c r="D206" s="1">
        <v>23.3</v>
      </c>
      <c r="E206" s="1">
        <v>33.4</v>
      </c>
      <c r="F206" s="17">
        <v>-3.4</v>
      </c>
      <c r="G206" s="1">
        <v>61.6</v>
      </c>
      <c r="H206" s="4">
        <v>5.5199999999999999E-2</v>
      </c>
      <c r="I206" s="1">
        <v>209.4</v>
      </c>
      <c r="J206" s="4">
        <v>2.06E-2</v>
      </c>
      <c r="K206" s="4">
        <v>9.0700000000000003E-2</v>
      </c>
    </row>
    <row r="207" spans="1:11" x14ac:dyDescent="0.15">
      <c r="A207" s="1">
        <v>294</v>
      </c>
      <c r="B207" s="1">
        <v>1131.8</v>
      </c>
      <c r="C207" s="1">
        <v>100281180160</v>
      </c>
      <c r="D207" s="1">
        <v>23.3</v>
      </c>
      <c r="E207" s="1">
        <v>33.5</v>
      </c>
      <c r="F207" s="17">
        <v>-3.4</v>
      </c>
      <c r="G207" s="1">
        <v>61.6</v>
      </c>
      <c r="H207" s="4">
        <v>5.5199999999999999E-2</v>
      </c>
      <c r="I207" s="1">
        <v>209.4</v>
      </c>
      <c r="J207" s="4">
        <v>2.06E-2</v>
      </c>
      <c r="K207" s="4">
        <v>9.06E-2</v>
      </c>
    </row>
    <row r="208" spans="1:11" x14ac:dyDescent="0.15">
      <c r="A208" s="1">
        <v>295</v>
      </c>
      <c r="B208" s="1">
        <v>1131.8</v>
      </c>
      <c r="C208" s="1">
        <v>100241186816</v>
      </c>
      <c r="D208" s="1">
        <v>23.3</v>
      </c>
      <c r="E208" s="1">
        <v>33.5</v>
      </c>
      <c r="F208" s="17">
        <v>-3.4</v>
      </c>
      <c r="G208" s="1">
        <v>61.6</v>
      </c>
      <c r="H208" s="4">
        <v>5.5199999999999999E-2</v>
      </c>
      <c r="I208" s="1">
        <v>209.4</v>
      </c>
      <c r="J208" s="4">
        <v>2.06E-2</v>
      </c>
      <c r="K208" s="4">
        <v>9.06E-2</v>
      </c>
    </row>
    <row r="209" spans="1:11" x14ac:dyDescent="0.15">
      <c r="A209" s="1">
        <v>296</v>
      </c>
      <c r="B209" s="1">
        <v>1131.7</v>
      </c>
      <c r="C209" s="1">
        <v>100261609472</v>
      </c>
      <c r="D209" s="1">
        <v>23.3</v>
      </c>
      <c r="E209" s="1">
        <v>33.6</v>
      </c>
      <c r="F209" s="17">
        <v>-3.4</v>
      </c>
      <c r="G209" s="1">
        <v>61.6</v>
      </c>
      <c r="H209" s="4">
        <v>5.5199999999999999E-2</v>
      </c>
      <c r="I209" s="1">
        <v>209.4</v>
      </c>
      <c r="J209" s="4">
        <v>2.06E-2</v>
      </c>
      <c r="K209" s="4">
        <v>9.06E-2</v>
      </c>
    </row>
    <row r="210" spans="1:11" x14ac:dyDescent="0.15">
      <c r="A210" s="1">
        <v>297</v>
      </c>
      <c r="B210" s="1">
        <v>1131.7</v>
      </c>
      <c r="C210" s="1">
        <v>100289593344</v>
      </c>
      <c r="D210" s="1">
        <v>23.3</v>
      </c>
      <c r="E210" s="1">
        <v>33.6</v>
      </c>
      <c r="F210" s="17">
        <v>-3.4</v>
      </c>
      <c r="G210" s="1">
        <v>61.6</v>
      </c>
      <c r="H210" s="4">
        <v>5.5199999999999999E-2</v>
      </c>
      <c r="I210" s="1">
        <v>209.5</v>
      </c>
      <c r="J210" s="4">
        <v>2.06E-2</v>
      </c>
      <c r="K210" s="4">
        <v>9.06E-2</v>
      </c>
    </row>
    <row r="211" spans="1:11" x14ac:dyDescent="0.15">
      <c r="A211" s="1">
        <v>298</v>
      </c>
      <c r="B211" s="1">
        <v>1131.7</v>
      </c>
      <c r="C211" s="1">
        <v>100294057984</v>
      </c>
      <c r="D211" s="1">
        <v>23.4</v>
      </c>
      <c r="E211" s="1">
        <v>33.6</v>
      </c>
      <c r="F211" s="17">
        <v>-3.4</v>
      </c>
      <c r="G211" s="1">
        <v>61.6</v>
      </c>
      <c r="H211" s="4">
        <v>5.5199999999999999E-2</v>
      </c>
      <c r="I211" s="1">
        <v>209.5</v>
      </c>
      <c r="J211" s="4">
        <v>2.06E-2</v>
      </c>
      <c r="K211" s="4">
        <v>9.06E-2</v>
      </c>
    </row>
    <row r="212" spans="1:11" x14ac:dyDescent="0.15">
      <c r="A212" s="1">
        <v>299</v>
      </c>
      <c r="B212" s="1">
        <v>1131.5999999999999</v>
      </c>
      <c r="C212" s="1">
        <v>100295262208</v>
      </c>
      <c r="D212" s="1">
        <v>23.4</v>
      </c>
      <c r="E212" s="1">
        <v>33.700000000000003</v>
      </c>
      <c r="F212" s="17">
        <v>-3.4</v>
      </c>
      <c r="G212" s="1">
        <v>61.6</v>
      </c>
      <c r="H212" s="4">
        <v>5.5199999999999999E-2</v>
      </c>
      <c r="I212" s="1">
        <v>209.5</v>
      </c>
      <c r="J212" s="4">
        <v>2.06E-2</v>
      </c>
      <c r="K212" s="4">
        <v>9.06E-2</v>
      </c>
    </row>
    <row r="213" spans="1:11" x14ac:dyDescent="0.15">
      <c r="A213" s="1">
        <v>300</v>
      </c>
      <c r="B213" s="1">
        <v>1131.5999999999999</v>
      </c>
      <c r="C213" s="1">
        <v>100312948736</v>
      </c>
      <c r="D213" s="1">
        <v>23.4</v>
      </c>
      <c r="E213" s="1">
        <v>33.700000000000003</v>
      </c>
      <c r="F213" s="17">
        <v>-3.4</v>
      </c>
      <c r="G213" s="1">
        <v>61.6</v>
      </c>
      <c r="H213" s="4">
        <v>5.5199999999999999E-2</v>
      </c>
      <c r="I213" s="1">
        <v>209.5</v>
      </c>
      <c r="J213" s="4">
        <v>2.06E-2</v>
      </c>
      <c r="K213" s="4">
        <v>9.06E-2</v>
      </c>
    </row>
    <row r="214" spans="1:11" x14ac:dyDescent="0.15">
      <c r="A214" s="1">
        <v>301</v>
      </c>
      <c r="B214" s="1">
        <v>1131.5999999999999</v>
      </c>
      <c r="C214" s="1">
        <v>100261437440</v>
      </c>
      <c r="D214" s="1">
        <v>23.5</v>
      </c>
      <c r="E214" s="1">
        <v>33.799999999999997</v>
      </c>
      <c r="F214" s="17">
        <v>-3.4</v>
      </c>
      <c r="G214" s="1">
        <v>61.6</v>
      </c>
      <c r="H214" s="4">
        <v>5.5199999999999999E-2</v>
      </c>
      <c r="I214" s="1">
        <v>209.5</v>
      </c>
      <c r="J214" s="4">
        <v>2.06E-2</v>
      </c>
      <c r="K214" s="4">
        <v>9.06E-2</v>
      </c>
    </row>
    <row r="215" spans="1:11" x14ac:dyDescent="0.15">
      <c r="A215" s="1">
        <v>302</v>
      </c>
      <c r="B215" s="1">
        <v>1131.5999999999999</v>
      </c>
      <c r="C215" s="1">
        <v>100294574080</v>
      </c>
      <c r="D215" s="1">
        <v>23.5</v>
      </c>
      <c r="E215" s="1">
        <v>33.799999999999997</v>
      </c>
      <c r="F215" s="17">
        <v>-3.4</v>
      </c>
      <c r="G215" s="1">
        <v>61.6</v>
      </c>
      <c r="H215" s="4">
        <v>5.5199999999999999E-2</v>
      </c>
      <c r="I215" s="1">
        <v>209.5</v>
      </c>
      <c r="J215" s="4">
        <v>2.06E-2</v>
      </c>
      <c r="K215" s="4">
        <v>9.06E-2</v>
      </c>
    </row>
    <row r="216" spans="1:11" x14ac:dyDescent="0.15">
      <c r="A216" s="1">
        <v>303</v>
      </c>
      <c r="B216" s="1">
        <v>1131.5999999999999</v>
      </c>
      <c r="C216" s="1">
        <v>100304707584</v>
      </c>
      <c r="D216" s="1">
        <v>23.5</v>
      </c>
      <c r="E216" s="1">
        <v>33.9</v>
      </c>
      <c r="F216" s="17">
        <v>-3.4</v>
      </c>
      <c r="G216" s="1">
        <v>61.6</v>
      </c>
      <c r="H216" s="4">
        <v>5.5199999999999999E-2</v>
      </c>
      <c r="I216" s="1">
        <v>209.5</v>
      </c>
      <c r="J216" s="4">
        <v>2.06E-2</v>
      </c>
      <c r="K216" s="4">
        <v>9.06E-2</v>
      </c>
    </row>
    <row r="217" spans="1:11" x14ac:dyDescent="0.15">
      <c r="A217" s="1">
        <v>304</v>
      </c>
      <c r="B217" s="1">
        <v>1131.7</v>
      </c>
      <c r="C217" s="1">
        <v>100290797568</v>
      </c>
      <c r="D217" s="1">
        <v>23.5</v>
      </c>
      <c r="E217" s="1">
        <v>33.9</v>
      </c>
      <c r="F217" s="17">
        <v>-3.4</v>
      </c>
      <c r="G217" s="1">
        <v>61.6</v>
      </c>
      <c r="H217" s="4">
        <v>5.5199999999999999E-2</v>
      </c>
      <c r="I217" s="1">
        <v>209.6</v>
      </c>
      <c r="J217" s="4">
        <v>2.06E-2</v>
      </c>
      <c r="K217" s="4">
        <v>9.06E-2</v>
      </c>
    </row>
    <row r="218" spans="1:11" x14ac:dyDescent="0.15">
      <c r="A218" s="1">
        <v>305</v>
      </c>
      <c r="B218" s="1">
        <v>1131.7</v>
      </c>
      <c r="C218" s="1">
        <v>100308140032</v>
      </c>
      <c r="D218" s="1">
        <v>23.5</v>
      </c>
      <c r="E218" s="1">
        <v>34</v>
      </c>
      <c r="F218" s="17">
        <v>-3.4</v>
      </c>
      <c r="G218" s="1">
        <v>61.6</v>
      </c>
      <c r="H218" s="4">
        <v>5.5199999999999999E-2</v>
      </c>
      <c r="I218" s="1">
        <v>209.6</v>
      </c>
      <c r="J218" s="4">
        <v>2.06E-2</v>
      </c>
      <c r="K218" s="4">
        <v>9.06E-2</v>
      </c>
    </row>
    <row r="219" spans="1:11" x14ac:dyDescent="0.15">
      <c r="A219" s="1">
        <v>306</v>
      </c>
      <c r="B219" s="1">
        <v>1131.7</v>
      </c>
      <c r="C219" s="1">
        <v>100331839488</v>
      </c>
      <c r="D219" s="1">
        <v>23.6</v>
      </c>
      <c r="E219" s="1">
        <v>34</v>
      </c>
      <c r="F219" s="17">
        <v>-3.4</v>
      </c>
      <c r="G219" s="1">
        <v>61.6</v>
      </c>
      <c r="H219" s="4">
        <v>5.5199999999999999E-2</v>
      </c>
      <c r="I219" s="1">
        <v>209.6</v>
      </c>
      <c r="J219" s="4">
        <v>2.06E-2</v>
      </c>
      <c r="K219" s="4">
        <v>9.06E-2</v>
      </c>
    </row>
    <row r="220" spans="1:11" x14ac:dyDescent="0.15">
      <c r="A220" s="1">
        <v>307</v>
      </c>
      <c r="B220" s="1">
        <v>1131.7</v>
      </c>
      <c r="C220" s="1">
        <v>100329439232</v>
      </c>
      <c r="D220" s="1">
        <v>23.6</v>
      </c>
      <c r="E220" s="1">
        <v>34</v>
      </c>
      <c r="F220" s="17">
        <v>-3.4</v>
      </c>
      <c r="G220" s="1">
        <v>61.6</v>
      </c>
      <c r="H220" s="4">
        <v>5.5199999999999999E-2</v>
      </c>
      <c r="I220" s="1">
        <v>209.6</v>
      </c>
      <c r="J220" s="4">
        <v>2.06E-2</v>
      </c>
      <c r="K220" s="4">
        <v>9.06E-2</v>
      </c>
    </row>
    <row r="221" spans="1:11" x14ac:dyDescent="0.15">
      <c r="A221" s="1">
        <v>308</v>
      </c>
      <c r="B221" s="1">
        <v>1131.7</v>
      </c>
      <c r="C221" s="1">
        <v>100324458496</v>
      </c>
      <c r="D221" s="1">
        <v>23.6</v>
      </c>
      <c r="E221" s="1">
        <v>34.1</v>
      </c>
      <c r="F221" s="17">
        <v>-3.4</v>
      </c>
      <c r="G221" s="1">
        <v>61.6</v>
      </c>
      <c r="H221" s="4">
        <v>5.5199999999999999E-2</v>
      </c>
      <c r="I221" s="1">
        <v>209.6</v>
      </c>
      <c r="J221" s="4">
        <v>2.06E-2</v>
      </c>
      <c r="K221" s="4">
        <v>9.06E-2</v>
      </c>
    </row>
    <row r="222" spans="1:11" x14ac:dyDescent="0.15">
      <c r="A222" s="1">
        <v>309</v>
      </c>
      <c r="B222" s="1">
        <v>1131.8</v>
      </c>
      <c r="C222" s="1">
        <v>100323426304</v>
      </c>
      <c r="D222" s="1">
        <v>23.6</v>
      </c>
      <c r="E222" s="1">
        <v>34.1</v>
      </c>
      <c r="F222" s="17">
        <v>-3.4</v>
      </c>
      <c r="G222" s="1">
        <v>61.6</v>
      </c>
      <c r="H222" s="4">
        <v>5.5199999999999999E-2</v>
      </c>
      <c r="I222" s="1">
        <v>209.6</v>
      </c>
      <c r="J222" s="4">
        <v>2.06E-2</v>
      </c>
      <c r="K222" s="4">
        <v>9.06E-2</v>
      </c>
    </row>
    <row r="223" spans="1:11" x14ac:dyDescent="0.15">
      <c r="A223" s="1">
        <v>310</v>
      </c>
      <c r="B223" s="1">
        <v>1131.8</v>
      </c>
      <c r="C223" s="1">
        <v>100322910208</v>
      </c>
      <c r="D223" s="1">
        <v>23.6</v>
      </c>
      <c r="E223" s="1">
        <v>34.200000000000003</v>
      </c>
      <c r="F223" s="17">
        <v>-3.4</v>
      </c>
      <c r="G223" s="1">
        <v>61.6</v>
      </c>
      <c r="H223" s="4">
        <v>5.5199999999999999E-2</v>
      </c>
      <c r="I223" s="1">
        <v>209.6</v>
      </c>
      <c r="J223" s="4">
        <v>2.06E-2</v>
      </c>
      <c r="K223" s="4">
        <v>9.06E-2</v>
      </c>
    </row>
    <row r="224" spans="1:11" x14ac:dyDescent="0.15">
      <c r="A224" s="1">
        <v>311</v>
      </c>
      <c r="B224" s="1">
        <v>1131.8</v>
      </c>
      <c r="C224" s="1">
        <v>100316381184</v>
      </c>
      <c r="D224" s="1">
        <v>23.6</v>
      </c>
      <c r="E224" s="1">
        <v>34.200000000000003</v>
      </c>
      <c r="F224" s="17">
        <v>-3.4</v>
      </c>
      <c r="G224" s="1">
        <v>61.6</v>
      </c>
      <c r="H224" s="4">
        <v>5.5199999999999999E-2</v>
      </c>
      <c r="I224" s="1">
        <v>209.7</v>
      </c>
      <c r="J224" s="4">
        <v>2.06E-2</v>
      </c>
      <c r="K224" s="4">
        <v>9.06E-2</v>
      </c>
    </row>
    <row r="225" spans="1:11" x14ac:dyDescent="0.15">
      <c r="A225" s="1">
        <v>312</v>
      </c>
      <c r="B225" s="1">
        <v>1131.8</v>
      </c>
      <c r="C225" s="1">
        <v>100328751104</v>
      </c>
      <c r="D225" s="1">
        <v>23.6</v>
      </c>
      <c r="E225" s="1">
        <v>34.299999999999997</v>
      </c>
      <c r="F225" s="17">
        <v>-3.4</v>
      </c>
      <c r="G225" s="1">
        <v>61.6</v>
      </c>
      <c r="H225" s="4">
        <v>5.5199999999999999E-2</v>
      </c>
      <c r="I225" s="1">
        <v>209.7</v>
      </c>
      <c r="J225" s="4">
        <v>2.06E-2</v>
      </c>
      <c r="K225" s="4">
        <v>9.06E-2</v>
      </c>
    </row>
    <row r="226" spans="1:11" x14ac:dyDescent="0.15">
      <c r="A226" s="1">
        <v>313</v>
      </c>
      <c r="B226" s="1">
        <v>1131.9000000000001</v>
      </c>
      <c r="C226" s="1">
        <v>100327718912</v>
      </c>
      <c r="D226" s="1">
        <v>23.6</v>
      </c>
      <c r="E226" s="1">
        <v>34.299999999999997</v>
      </c>
      <c r="F226" s="17">
        <v>-3.4</v>
      </c>
      <c r="G226" s="1">
        <v>61.6</v>
      </c>
      <c r="H226" s="4">
        <v>5.5199999999999999E-2</v>
      </c>
      <c r="I226" s="1">
        <v>209.7</v>
      </c>
      <c r="J226" s="4">
        <v>2.06E-2</v>
      </c>
      <c r="K226" s="4">
        <v>9.06E-2</v>
      </c>
    </row>
    <row r="227" spans="1:11" x14ac:dyDescent="0.15">
      <c r="A227" s="1">
        <v>314</v>
      </c>
      <c r="B227" s="1">
        <v>1131.9000000000001</v>
      </c>
      <c r="C227" s="1">
        <v>100311064576</v>
      </c>
      <c r="D227" s="1">
        <v>23.6</v>
      </c>
      <c r="E227" s="1">
        <v>34.4</v>
      </c>
      <c r="F227" s="17">
        <v>-3.4</v>
      </c>
      <c r="G227" s="1">
        <v>61.6</v>
      </c>
      <c r="H227" s="4">
        <v>5.5199999999999999E-2</v>
      </c>
      <c r="I227" s="1">
        <v>209.7</v>
      </c>
      <c r="J227" s="4">
        <v>2.06E-2</v>
      </c>
      <c r="K227" s="4">
        <v>9.06E-2</v>
      </c>
    </row>
    <row r="228" spans="1:11" x14ac:dyDescent="0.15">
      <c r="A228" s="1">
        <v>315</v>
      </c>
      <c r="B228" s="1">
        <v>1132</v>
      </c>
      <c r="C228" s="1">
        <v>100326006784</v>
      </c>
      <c r="D228" s="1">
        <v>23.6</v>
      </c>
      <c r="E228" s="1">
        <v>34.4</v>
      </c>
      <c r="F228" s="17">
        <v>-3.4</v>
      </c>
      <c r="G228" s="1">
        <v>61.6</v>
      </c>
      <c r="H228" s="4">
        <v>5.5199999999999999E-2</v>
      </c>
      <c r="I228" s="1">
        <v>209.7</v>
      </c>
      <c r="J228" s="4">
        <v>2.06E-2</v>
      </c>
      <c r="K228" s="4">
        <v>9.06E-2</v>
      </c>
    </row>
    <row r="229" spans="1:11" x14ac:dyDescent="0.15">
      <c r="A229" s="1">
        <v>316</v>
      </c>
      <c r="B229" s="1">
        <v>1132</v>
      </c>
      <c r="C229" s="1">
        <v>100332355584</v>
      </c>
      <c r="D229" s="1">
        <v>23.6</v>
      </c>
      <c r="E229" s="1">
        <v>34.4</v>
      </c>
      <c r="F229" s="17">
        <v>-3.4</v>
      </c>
      <c r="G229" s="1">
        <v>61.6</v>
      </c>
      <c r="H229" s="4">
        <v>5.5199999999999999E-2</v>
      </c>
      <c r="I229" s="1">
        <v>209.7</v>
      </c>
      <c r="J229" s="4">
        <v>2.06E-2</v>
      </c>
      <c r="K229" s="4">
        <v>9.06E-2</v>
      </c>
    </row>
    <row r="230" spans="1:11" x14ac:dyDescent="0.15">
      <c r="A230" s="1">
        <v>317</v>
      </c>
      <c r="B230" s="1">
        <v>1132</v>
      </c>
      <c r="C230" s="1">
        <v>100335452160</v>
      </c>
      <c r="D230" s="1">
        <v>23.6</v>
      </c>
      <c r="E230" s="1">
        <v>34.5</v>
      </c>
      <c r="F230" s="17">
        <v>-3.4</v>
      </c>
      <c r="G230" s="1">
        <v>61.6</v>
      </c>
      <c r="H230" s="4">
        <v>5.5199999999999999E-2</v>
      </c>
      <c r="I230" s="1">
        <v>209.7</v>
      </c>
      <c r="J230" s="4">
        <v>2.06E-2</v>
      </c>
      <c r="K230" s="4">
        <v>9.06E-2</v>
      </c>
    </row>
    <row r="231" spans="1:11" x14ac:dyDescent="0.15">
      <c r="A231" s="1">
        <v>318</v>
      </c>
      <c r="B231" s="1">
        <v>1132.0999999999999</v>
      </c>
      <c r="C231" s="1">
        <v>100366721024</v>
      </c>
      <c r="D231" s="1">
        <v>23.6</v>
      </c>
      <c r="E231" s="1">
        <v>34.5</v>
      </c>
      <c r="F231" s="17">
        <v>-3.4</v>
      </c>
      <c r="G231" s="1">
        <v>61.6</v>
      </c>
      <c r="H231" s="4">
        <v>5.5300000000000002E-2</v>
      </c>
      <c r="I231" s="1">
        <v>209.7</v>
      </c>
      <c r="J231" s="4">
        <v>2.06E-2</v>
      </c>
      <c r="K231" s="4">
        <v>9.06E-2</v>
      </c>
    </row>
    <row r="232" spans="1:11" x14ac:dyDescent="0.15">
      <c r="A232" s="1">
        <v>319</v>
      </c>
      <c r="B232" s="1">
        <v>1132.3</v>
      </c>
      <c r="C232" s="1">
        <v>100554858496</v>
      </c>
      <c r="D232" s="1">
        <v>23.6</v>
      </c>
      <c r="E232" s="1">
        <v>34.6</v>
      </c>
      <c r="F232" s="17">
        <v>-3.4</v>
      </c>
      <c r="G232" s="1">
        <v>61.6</v>
      </c>
      <c r="H232" s="4">
        <v>5.5300000000000002E-2</v>
      </c>
      <c r="I232" s="1">
        <v>209.8</v>
      </c>
      <c r="J232" s="4">
        <v>2.06E-2</v>
      </c>
      <c r="K232" s="4">
        <v>9.0700000000000003E-2</v>
      </c>
    </row>
    <row r="233" spans="1:11" x14ac:dyDescent="0.15">
      <c r="A233" s="1">
        <v>320</v>
      </c>
      <c r="B233" s="1">
        <v>1132.3</v>
      </c>
      <c r="C233" s="1">
        <v>100284276736</v>
      </c>
      <c r="D233" s="1">
        <v>23.6</v>
      </c>
      <c r="E233" s="1">
        <v>34.6</v>
      </c>
      <c r="F233" s="17">
        <v>-3.4</v>
      </c>
      <c r="G233" s="1">
        <v>61.6</v>
      </c>
      <c r="H233" s="4">
        <v>5.5300000000000002E-2</v>
      </c>
      <c r="I233" s="1">
        <v>209.8</v>
      </c>
      <c r="J233" s="4">
        <v>2.06E-2</v>
      </c>
      <c r="K233" s="4">
        <v>9.06E-2</v>
      </c>
    </row>
    <row r="234" spans="1:11" x14ac:dyDescent="0.15">
      <c r="A234" s="1">
        <v>321</v>
      </c>
      <c r="B234" s="1">
        <v>1132.4000000000001</v>
      </c>
      <c r="C234" s="1">
        <v>100315185152</v>
      </c>
      <c r="D234" s="1">
        <v>23.6</v>
      </c>
      <c r="E234" s="1">
        <v>34.700000000000003</v>
      </c>
      <c r="F234" s="17">
        <v>-3.4</v>
      </c>
      <c r="G234" s="1">
        <v>61.6</v>
      </c>
      <c r="H234" s="4">
        <v>5.5300000000000002E-2</v>
      </c>
      <c r="I234" s="1">
        <v>209.8</v>
      </c>
      <c r="J234" s="4">
        <v>2.06E-2</v>
      </c>
      <c r="K234" s="4">
        <v>9.06E-2</v>
      </c>
    </row>
    <row r="235" spans="1:11" x14ac:dyDescent="0.15">
      <c r="A235" s="1">
        <v>322</v>
      </c>
      <c r="B235" s="1">
        <v>1132.4000000000001</v>
      </c>
      <c r="C235" s="1">
        <v>100321705984</v>
      </c>
      <c r="D235" s="1">
        <v>23.5</v>
      </c>
      <c r="E235" s="1">
        <v>34.700000000000003</v>
      </c>
      <c r="F235" s="17">
        <v>-3.41</v>
      </c>
      <c r="G235" s="1">
        <v>61.6</v>
      </c>
      <c r="H235" s="4">
        <v>5.5300000000000002E-2</v>
      </c>
      <c r="I235" s="1">
        <v>209.8</v>
      </c>
      <c r="J235" s="4">
        <v>2.06E-2</v>
      </c>
      <c r="K235" s="4">
        <v>9.06E-2</v>
      </c>
    </row>
    <row r="236" spans="1:11" x14ac:dyDescent="0.15">
      <c r="A236" s="1">
        <v>323</v>
      </c>
      <c r="B236" s="1">
        <v>1132.5999999999999</v>
      </c>
      <c r="C236" s="1">
        <v>100320509952</v>
      </c>
      <c r="D236" s="1">
        <v>23.5</v>
      </c>
      <c r="E236" s="1">
        <v>34.799999999999997</v>
      </c>
      <c r="F236" s="17">
        <v>-3.41</v>
      </c>
      <c r="G236" s="1">
        <v>61.6</v>
      </c>
      <c r="H236" s="4">
        <v>5.5300000000000002E-2</v>
      </c>
      <c r="I236" s="1">
        <v>209.8</v>
      </c>
      <c r="J236" s="4">
        <v>2.06E-2</v>
      </c>
      <c r="K236" s="4">
        <v>9.06E-2</v>
      </c>
    </row>
    <row r="237" spans="1:11" x14ac:dyDescent="0.15">
      <c r="A237" s="1">
        <v>324</v>
      </c>
      <c r="B237" s="1">
        <v>1132.7</v>
      </c>
      <c r="C237" s="1">
        <v>100325318656</v>
      </c>
      <c r="D237" s="1">
        <v>23.5</v>
      </c>
      <c r="E237" s="1">
        <v>34.799999999999997</v>
      </c>
      <c r="F237" s="17">
        <v>-3.41</v>
      </c>
      <c r="G237" s="1">
        <v>61.6</v>
      </c>
      <c r="H237" s="4">
        <v>5.5300000000000002E-2</v>
      </c>
      <c r="I237" s="1">
        <v>209.8</v>
      </c>
      <c r="J237" s="4">
        <v>2.06E-2</v>
      </c>
      <c r="K237" s="4">
        <v>9.06E-2</v>
      </c>
    </row>
    <row r="238" spans="1:11" x14ac:dyDescent="0.15">
      <c r="A238" s="1">
        <v>325</v>
      </c>
      <c r="B238" s="1">
        <v>1132.8</v>
      </c>
      <c r="C238" s="1">
        <v>100320337920</v>
      </c>
      <c r="D238" s="1">
        <v>23.5</v>
      </c>
      <c r="E238" s="1">
        <v>34.799999999999997</v>
      </c>
      <c r="F238" s="17">
        <v>-3.41</v>
      </c>
      <c r="G238" s="1">
        <v>61.6</v>
      </c>
      <c r="H238" s="4">
        <v>5.5300000000000002E-2</v>
      </c>
      <c r="I238" s="1">
        <v>209.8</v>
      </c>
      <c r="J238" s="4">
        <v>2.06E-2</v>
      </c>
      <c r="K238" s="4">
        <v>9.06E-2</v>
      </c>
    </row>
    <row r="239" spans="1:11" x14ac:dyDescent="0.15">
      <c r="A239" s="1">
        <v>326</v>
      </c>
      <c r="B239" s="1">
        <v>1132.9000000000001</v>
      </c>
      <c r="C239" s="1">
        <v>100342153216</v>
      </c>
      <c r="D239" s="1">
        <v>23.5</v>
      </c>
      <c r="E239" s="1">
        <v>34.9</v>
      </c>
      <c r="F239" s="17">
        <v>-3.41</v>
      </c>
      <c r="G239" s="1">
        <v>61.6</v>
      </c>
      <c r="H239" s="4">
        <v>5.5300000000000002E-2</v>
      </c>
      <c r="I239" s="1">
        <v>209.9</v>
      </c>
      <c r="J239" s="4">
        <v>2.06E-2</v>
      </c>
      <c r="K239" s="4">
        <v>9.06E-2</v>
      </c>
    </row>
    <row r="240" spans="1:11" x14ac:dyDescent="0.15">
      <c r="A240" s="1">
        <v>327</v>
      </c>
      <c r="B240" s="1">
        <v>1133</v>
      </c>
      <c r="C240" s="1">
        <v>100432371712</v>
      </c>
      <c r="D240" s="1">
        <v>23.5</v>
      </c>
      <c r="E240" s="1">
        <v>34.9</v>
      </c>
      <c r="F240" s="17">
        <v>-3.41</v>
      </c>
      <c r="G240" s="1">
        <v>61.6</v>
      </c>
      <c r="H240" s="4">
        <v>5.5300000000000002E-2</v>
      </c>
      <c r="I240" s="1">
        <v>209.9</v>
      </c>
      <c r="J240" s="4">
        <v>2.06E-2</v>
      </c>
      <c r="K240" s="4">
        <v>9.0700000000000003E-2</v>
      </c>
    </row>
    <row r="241" spans="1:11" x14ac:dyDescent="0.15">
      <c r="A241" s="1">
        <v>328</v>
      </c>
      <c r="B241" s="1">
        <v>1133.0999999999999</v>
      </c>
      <c r="C241" s="1">
        <v>100292861952</v>
      </c>
      <c r="D241" s="1">
        <v>23.5</v>
      </c>
      <c r="E241" s="1">
        <v>35</v>
      </c>
      <c r="F241" s="17">
        <v>-3.41</v>
      </c>
      <c r="G241" s="1">
        <v>61.6</v>
      </c>
      <c r="H241" s="4">
        <v>5.5300000000000002E-2</v>
      </c>
      <c r="I241" s="1">
        <v>209.9</v>
      </c>
      <c r="J241" s="4">
        <v>2.06E-2</v>
      </c>
      <c r="K241" s="4">
        <v>9.06E-2</v>
      </c>
    </row>
    <row r="242" spans="1:11" x14ac:dyDescent="0.15">
      <c r="A242" s="1">
        <v>329</v>
      </c>
      <c r="B242" s="1">
        <v>1133.3</v>
      </c>
      <c r="C242" s="1">
        <v>100328062976</v>
      </c>
      <c r="D242" s="1">
        <v>23.4</v>
      </c>
      <c r="E242" s="1">
        <v>35</v>
      </c>
      <c r="F242" s="17">
        <v>-3.41</v>
      </c>
      <c r="G242" s="1">
        <v>61.6</v>
      </c>
      <c r="H242" s="4">
        <v>5.5300000000000002E-2</v>
      </c>
      <c r="I242" s="1">
        <v>209.9</v>
      </c>
      <c r="J242" s="4">
        <v>2.06E-2</v>
      </c>
      <c r="K242" s="4">
        <v>9.06E-2</v>
      </c>
    </row>
    <row r="243" spans="1:11" x14ac:dyDescent="0.15">
      <c r="A243" s="1">
        <v>330</v>
      </c>
      <c r="B243" s="1">
        <v>1133.4000000000001</v>
      </c>
      <c r="C243" s="1">
        <v>100322050048</v>
      </c>
      <c r="D243" s="1">
        <v>23.4</v>
      </c>
      <c r="E243" s="1">
        <v>35.1</v>
      </c>
      <c r="F243" s="17">
        <v>-3.41</v>
      </c>
      <c r="G243" s="1">
        <v>61.6</v>
      </c>
      <c r="H243" s="4">
        <v>5.5300000000000002E-2</v>
      </c>
      <c r="I243" s="1">
        <v>209.9</v>
      </c>
      <c r="J243" s="4">
        <v>2.06E-2</v>
      </c>
      <c r="K243" s="4">
        <v>9.0700000000000003E-2</v>
      </c>
    </row>
    <row r="244" spans="1:11" x14ac:dyDescent="0.15">
      <c r="A244" s="1">
        <v>331</v>
      </c>
      <c r="B244" s="1">
        <v>1133.5</v>
      </c>
      <c r="C244" s="1">
        <v>100263845888</v>
      </c>
      <c r="D244" s="1">
        <v>23.2</v>
      </c>
      <c r="E244" s="1">
        <v>35.1</v>
      </c>
      <c r="F244" s="17">
        <v>-3.41</v>
      </c>
      <c r="G244" s="1">
        <v>61.6</v>
      </c>
      <c r="H244" s="4">
        <v>5.5300000000000002E-2</v>
      </c>
      <c r="I244" s="1">
        <v>209.9</v>
      </c>
      <c r="J244" s="4">
        <v>2.06E-2</v>
      </c>
      <c r="K244" s="4">
        <v>9.06E-2</v>
      </c>
    </row>
    <row r="245" spans="1:11" x14ac:dyDescent="0.15">
      <c r="A245" s="1">
        <v>332</v>
      </c>
      <c r="B245" s="1">
        <v>1133.5</v>
      </c>
      <c r="C245" s="1">
        <v>100283416576</v>
      </c>
      <c r="D245" s="1">
        <v>23.3</v>
      </c>
      <c r="E245" s="1">
        <v>35.1</v>
      </c>
      <c r="F245" s="17">
        <v>-3.41</v>
      </c>
      <c r="G245" s="1">
        <v>61.6</v>
      </c>
      <c r="H245" s="4">
        <v>5.5300000000000002E-2</v>
      </c>
      <c r="I245" s="1">
        <v>209.9</v>
      </c>
      <c r="J245" s="4">
        <v>2.06E-2</v>
      </c>
      <c r="K245" s="4">
        <v>9.06E-2</v>
      </c>
    </row>
    <row r="246" spans="1:11" x14ac:dyDescent="0.15">
      <c r="A246" s="1">
        <v>333</v>
      </c>
      <c r="B246" s="1">
        <v>1133.7</v>
      </c>
      <c r="C246" s="1">
        <v>100282384384</v>
      </c>
      <c r="D246" s="1">
        <v>23.4</v>
      </c>
      <c r="E246" s="1">
        <v>35.200000000000003</v>
      </c>
      <c r="F246" s="17">
        <v>-3.41</v>
      </c>
      <c r="G246" s="1">
        <v>61.6</v>
      </c>
      <c r="H246" s="4">
        <v>5.5300000000000002E-2</v>
      </c>
      <c r="I246" s="1">
        <v>209.9</v>
      </c>
      <c r="J246" s="4">
        <v>2.06E-2</v>
      </c>
      <c r="K246" s="4">
        <v>9.06E-2</v>
      </c>
    </row>
    <row r="247" spans="1:11" x14ac:dyDescent="0.15">
      <c r="A247" s="1">
        <v>334</v>
      </c>
      <c r="B247" s="1">
        <v>1133.8</v>
      </c>
      <c r="C247" s="1">
        <v>100258865152</v>
      </c>
      <c r="D247" s="1">
        <v>23.2</v>
      </c>
      <c r="E247" s="1">
        <v>35.200000000000003</v>
      </c>
      <c r="F247" s="17">
        <v>-3.41</v>
      </c>
      <c r="G247" s="1">
        <v>61.6</v>
      </c>
      <c r="H247" s="4">
        <v>5.5300000000000002E-2</v>
      </c>
      <c r="I247" s="1">
        <v>209.9</v>
      </c>
      <c r="J247" s="4">
        <v>2.06E-2</v>
      </c>
      <c r="K247" s="4">
        <v>9.06E-2</v>
      </c>
    </row>
    <row r="248" spans="1:11" x14ac:dyDescent="0.15">
      <c r="A248" s="1">
        <v>335</v>
      </c>
      <c r="B248" s="1">
        <v>1133.8</v>
      </c>
      <c r="C248" s="1">
        <v>100254916608</v>
      </c>
      <c r="D248" s="1">
        <v>23.2</v>
      </c>
      <c r="E248" s="1">
        <v>35.299999999999997</v>
      </c>
      <c r="F248" s="17">
        <v>-3.41</v>
      </c>
      <c r="G248" s="1">
        <v>61.6</v>
      </c>
      <c r="H248" s="4">
        <v>5.5300000000000002E-2</v>
      </c>
      <c r="I248" s="1">
        <v>210</v>
      </c>
      <c r="J248" s="4">
        <v>2.06E-2</v>
      </c>
      <c r="K248" s="4">
        <v>9.06E-2</v>
      </c>
    </row>
    <row r="249" spans="1:11" x14ac:dyDescent="0.15">
      <c r="A249" s="1">
        <v>336</v>
      </c>
      <c r="B249" s="1">
        <v>1133.8</v>
      </c>
      <c r="C249" s="1">
        <v>100279812096</v>
      </c>
      <c r="D249" s="1">
        <v>23.3</v>
      </c>
      <c r="E249" s="1">
        <v>35.299999999999997</v>
      </c>
      <c r="F249" s="17">
        <v>-3.41</v>
      </c>
      <c r="G249" s="1">
        <v>61.6</v>
      </c>
      <c r="H249" s="4">
        <v>5.5300000000000002E-2</v>
      </c>
      <c r="I249" s="1">
        <v>210</v>
      </c>
      <c r="J249" s="4">
        <v>2.06E-2</v>
      </c>
      <c r="K249" s="4">
        <v>9.06E-2</v>
      </c>
    </row>
    <row r="250" spans="1:11" x14ac:dyDescent="0.15">
      <c r="A250" s="1">
        <v>337</v>
      </c>
      <c r="B250" s="1">
        <v>1134</v>
      </c>
      <c r="C250" s="1">
        <v>100303159296</v>
      </c>
      <c r="D250" s="1">
        <v>23.4</v>
      </c>
      <c r="E250" s="1">
        <v>35.4</v>
      </c>
      <c r="F250" s="17">
        <v>-3.41</v>
      </c>
      <c r="G250" s="1">
        <v>61.6</v>
      </c>
      <c r="H250" s="4">
        <v>5.5300000000000002E-2</v>
      </c>
      <c r="I250" s="1">
        <v>210</v>
      </c>
      <c r="J250" s="4">
        <v>2.06E-2</v>
      </c>
      <c r="K250" s="4">
        <v>9.06E-2</v>
      </c>
    </row>
    <row r="251" spans="1:11" x14ac:dyDescent="0.15">
      <c r="A251" s="1">
        <v>338</v>
      </c>
      <c r="B251" s="1">
        <v>1134.2</v>
      </c>
      <c r="C251" s="1">
        <v>100285300736</v>
      </c>
      <c r="D251" s="1">
        <v>23.4</v>
      </c>
      <c r="E251" s="1">
        <v>35.4</v>
      </c>
      <c r="F251" s="17">
        <v>-3.41</v>
      </c>
      <c r="G251" s="1">
        <v>61.6</v>
      </c>
      <c r="H251" s="4">
        <v>5.5300000000000002E-2</v>
      </c>
      <c r="I251" s="1">
        <v>210</v>
      </c>
      <c r="J251" s="4">
        <v>2.06E-2</v>
      </c>
      <c r="K251" s="4">
        <v>9.06E-2</v>
      </c>
    </row>
    <row r="252" spans="1:11" x14ac:dyDescent="0.15">
      <c r="A252" s="1">
        <v>339</v>
      </c>
      <c r="B252" s="1">
        <v>1134.2</v>
      </c>
      <c r="C252" s="1">
        <v>100303503360</v>
      </c>
      <c r="D252" s="1">
        <v>23.4</v>
      </c>
      <c r="E252" s="1">
        <v>35.5</v>
      </c>
      <c r="F252" s="17">
        <v>-3.41</v>
      </c>
      <c r="G252" s="1">
        <v>61.6</v>
      </c>
      <c r="H252" s="4">
        <v>5.5300000000000002E-2</v>
      </c>
      <c r="I252" s="1">
        <v>210</v>
      </c>
      <c r="J252" s="4">
        <v>2.06E-2</v>
      </c>
      <c r="K252" s="4">
        <v>9.06E-2</v>
      </c>
    </row>
    <row r="253" spans="1:11" x14ac:dyDescent="0.15">
      <c r="A253" s="1">
        <v>340</v>
      </c>
      <c r="B253" s="1">
        <v>1134.3</v>
      </c>
      <c r="C253" s="1">
        <v>100272431104</v>
      </c>
      <c r="D253" s="1">
        <v>23.4</v>
      </c>
      <c r="E253" s="1">
        <v>35.5</v>
      </c>
      <c r="F253" s="17">
        <v>-3.41</v>
      </c>
      <c r="G253" s="1">
        <v>61.6</v>
      </c>
      <c r="H253" s="4">
        <v>5.5300000000000002E-2</v>
      </c>
      <c r="I253" s="1">
        <v>210</v>
      </c>
      <c r="J253" s="4">
        <v>2.06E-2</v>
      </c>
      <c r="K253" s="4">
        <v>9.06E-2</v>
      </c>
    </row>
    <row r="254" spans="1:11" x14ac:dyDescent="0.15">
      <c r="A254" s="1">
        <v>341</v>
      </c>
      <c r="B254" s="1">
        <v>1134.4000000000001</v>
      </c>
      <c r="C254" s="1">
        <v>100287881216</v>
      </c>
      <c r="D254" s="1">
        <v>23.3</v>
      </c>
      <c r="E254" s="1">
        <v>35.5</v>
      </c>
      <c r="F254" s="17">
        <v>-3.41</v>
      </c>
      <c r="G254" s="1">
        <v>61.6</v>
      </c>
      <c r="H254" s="4">
        <v>5.5300000000000002E-2</v>
      </c>
      <c r="I254" s="1">
        <v>210</v>
      </c>
      <c r="J254" s="4">
        <v>2.06E-2</v>
      </c>
      <c r="K254" s="4">
        <v>9.06E-2</v>
      </c>
    </row>
    <row r="255" spans="1:11" x14ac:dyDescent="0.15">
      <c r="A255" s="1">
        <v>342</v>
      </c>
      <c r="B255" s="1">
        <v>1134.5</v>
      </c>
      <c r="C255" s="1">
        <v>100288569344</v>
      </c>
      <c r="D255" s="1">
        <v>23.3</v>
      </c>
      <c r="E255" s="1">
        <v>35.6</v>
      </c>
      <c r="F255" s="17">
        <v>-3.41</v>
      </c>
      <c r="G255" s="1">
        <v>61.6</v>
      </c>
      <c r="H255" s="4">
        <v>5.5300000000000002E-2</v>
      </c>
      <c r="I255" s="1">
        <v>210.1</v>
      </c>
      <c r="J255" s="4">
        <v>2.06E-2</v>
      </c>
      <c r="K255" s="4">
        <v>9.06E-2</v>
      </c>
    </row>
    <row r="256" spans="1:11" x14ac:dyDescent="0.15">
      <c r="A256" s="1">
        <v>343</v>
      </c>
      <c r="B256" s="1">
        <v>1134.5999999999999</v>
      </c>
      <c r="C256" s="1">
        <v>100317585408</v>
      </c>
      <c r="D256" s="1">
        <v>23.4</v>
      </c>
      <c r="E256" s="1">
        <v>35.6</v>
      </c>
      <c r="F256" s="17">
        <v>-3.41</v>
      </c>
      <c r="G256" s="1">
        <v>61.6</v>
      </c>
      <c r="H256" s="4">
        <v>5.5300000000000002E-2</v>
      </c>
      <c r="I256" s="1">
        <v>210.1</v>
      </c>
      <c r="J256" s="4">
        <v>2.06E-2</v>
      </c>
      <c r="K256" s="4">
        <v>9.06E-2</v>
      </c>
    </row>
    <row r="257" spans="1:11" x14ac:dyDescent="0.15">
      <c r="A257" s="1">
        <v>344</v>
      </c>
      <c r="B257" s="1">
        <v>1134.7</v>
      </c>
      <c r="C257" s="1">
        <v>100317757440</v>
      </c>
      <c r="D257" s="1">
        <v>23.5</v>
      </c>
      <c r="E257" s="1">
        <v>35.700000000000003</v>
      </c>
      <c r="F257" s="17">
        <v>-3.41</v>
      </c>
      <c r="G257" s="1">
        <v>61.6</v>
      </c>
      <c r="H257" s="4">
        <v>5.5300000000000002E-2</v>
      </c>
      <c r="I257" s="1">
        <v>210.1</v>
      </c>
      <c r="J257" s="4">
        <v>2.06E-2</v>
      </c>
      <c r="K257" s="4">
        <v>9.06E-2</v>
      </c>
    </row>
    <row r="258" spans="1:11" x14ac:dyDescent="0.15">
      <c r="A258" s="1">
        <v>345</v>
      </c>
      <c r="B258" s="1">
        <v>1134.9000000000001</v>
      </c>
      <c r="C258" s="1">
        <v>100309000192</v>
      </c>
      <c r="D258" s="1">
        <v>23.5</v>
      </c>
      <c r="E258" s="1">
        <v>35.700000000000003</v>
      </c>
      <c r="F258" s="17">
        <v>-3.41</v>
      </c>
      <c r="G258" s="1">
        <v>61.6</v>
      </c>
      <c r="H258" s="4">
        <v>5.5300000000000002E-2</v>
      </c>
      <c r="I258" s="1">
        <v>210.1</v>
      </c>
      <c r="J258" s="4">
        <v>2.07E-2</v>
      </c>
      <c r="K258" s="4">
        <v>9.06E-2</v>
      </c>
    </row>
    <row r="259" spans="1:11" x14ac:dyDescent="0.15">
      <c r="A259" s="1">
        <v>346</v>
      </c>
      <c r="B259" s="1">
        <v>1135</v>
      </c>
      <c r="C259" s="1">
        <v>100285472768</v>
      </c>
      <c r="D259" s="1">
        <v>23.3</v>
      </c>
      <c r="E259" s="1">
        <v>35.799999999999997</v>
      </c>
      <c r="F259" s="17">
        <v>-3.41</v>
      </c>
      <c r="G259" s="1">
        <v>61.6</v>
      </c>
      <c r="H259" s="4">
        <v>5.5300000000000002E-2</v>
      </c>
      <c r="I259" s="1">
        <v>210.1</v>
      </c>
      <c r="J259" s="4">
        <v>2.07E-2</v>
      </c>
      <c r="K259" s="4">
        <v>9.06E-2</v>
      </c>
    </row>
    <row r="260" spans="1:11" x14ac:dyDescent="0.15">
      <c r="A260" s="1">
        <v>347</v>
      </c>
      <c r="B260" s="1">
        <v>1135</v>
      </c>
      <c r="C260" s="1">
        <v>100279123968</v>
      </c>
      <c r="D260" s="1">
        <v>23.2</v>
      </c>
      <c r="E260" s="1">
        <v>35.799999999999997</v>
      </c>
      <c r="F260" s="17">
        <v>-3.41</v>
      </c>
      <c r="G260" s="1">
        <v>61.6</v>
      </c>
      <c r="H260" s="4">
        <v>5.5300000000000002E-2</v>
      </c>
      <c r="I260" s="1">
        <v>210.1</v>
      </c>
      <c r="J260" s="4">
        <v>2.07E-2</v>
      </c>
      <c r="K260" s="4">
        <v>9.06E-2</v>
      </c>
    </row>
    <row r="261" spans="1:11" x14ac:dyDescent="0.15">
      <c r="A261" s="1">
        <v>348</v>
      </c>
      <c r="B261" s="1">
        <v>1135.2</v>
      </c>
      <c r="C261" s="1">
        <v>100255088640</v>
      </c>
      <c r="D261" s="1">
        <v>23.2</v>
      </c>
      <c r="E261" s="1">
        <v>35.799999999999997</v>
      </c>
      <c r="F261" s="17">
        <v>-3.41</v>
      </c>
      <c r="G261" s="1">
        <v>61.6</v>
      </c>
      <c r="H261" s="4">
        <v>5.5300000000000002E-2</v>
      </c>
      <c r="I261" s="1">
        <v>210.1</v>
      </c>
      <c r="J261" s="4">
        <v>2.07E-2</v>
      </c>
      <c r="K261" s="4">
        <v>9.06E-2</v>
      </c>
    </row>
    <row r="262" spans="1:11" x14ac:dyDescent="0.15">
      <c r="A262" s="1">
        <v>349</v>
      </c>
      <c r="B262" s="1">
        <v>1135.5</v>
      </c>
      <c r="C262" s="1">
        <v>100254572544</v>
      </c>
      <c r="D262" s="1">
        <v>23.2</v>
      </c>
      <c r="E262" s="1">
        <v>35.9</v>
      </c>
      <c r="F262" s="17">
        <v>-3.41</v>
      </c>
      <c r="G262" s="1">
        <v>61.6</v>
      </c>
      <c r="H262" s="4">
        <v>5.5300000000000002E-2</v>
      </c>
      <c r="I262" s="1">
        <v>210.1</v>
      </c>
      <c r="J262" s="4">
        <v>2.07E-2</v>
      </c>
      <c r="K262" s="4">
        <v>9.06E-2</v>
      </c>
    </row>
    <row r="263" spans="1:11" x14ac:dyDescent="0.15">
      <c r="A263" s="1">
        <v>350</v>
      </c>
      <c r="B263" s="1">
        <v>1135.7</v>
      </c>
      <c r="C263" s="1">
        <v>100245995520</v>
      </c>
      <c r="D263" s="1">
        <v>23.2</v>
      </c>
      <c r="E263" s="1">
        <v>35.9</v>
      </c>
      <c r="F263" s="17">
        <v>-3.41</v>
      </c>
      <c r="G263" s="1">
        <v>61.6</v>
      </c>
      <c r="H263" s="4">
        <v>5.5300000000000002E-2</v>
      </c>
      <c r="I263" s="1">
        <v>210.1</v>
      </c>
      <c r="J263" s="4">
        <v>2.07E-2</v>
      </c>
      <c r="K263" s="4">
        <v>9.06E-2</v>
      </c>
    </row>
    <row r="264" spans="1:11" x14ac:dyDescent="0.15">
      <c r="A264" s="1">
        <v>351</v>
      </c>
      <c r="B264" s="1">
        <v>1135.8</v>
      </c>
      <c r="C264" s="1">
        <v>100250451968</v>
      </c>
      <c r="D264" s="1">
        <v>23.2</v>
      </c>
      <c r="E264" s="1">
        <v>36</v>
      </c>
      <c r="F264" s="17">
        <v>-3.41</v>
      </c>
      <c r="G264" s="1">
        <v>61.6</v>
      </c>
      <c r="H264" s="4">
        <v>5.5300000000000002E-2</v>
      </c>
      <c r="I264" s="1">
        <v>210.1</v>
      </c>
      <c r="J264" s="4">
        <v>2.07E-2</v>
      </c>
      <c r="K264" s="4">
        <v>9.06E-2</v>
      </c>
    </row>
    <row r="265" spans="1:11" x14ac:dyDescent="0.15">
      <c r="A265" s="1">
        <v>352</v>
      </c>
      <c r="B265" s="1">
        <v>1136</v>
      </c>
      <c r="C265" s="1">
        <v>100225916928</v>
      </c>
      <c r="D265" s="1">
        <v>23.1</v>
      </c>
      <c r="E265" s="1">
        <v>36</v>
      </c>
      <c r="F265" s="17">
        <v>-3.41</v>
      </c>
      <c r="G265" s="1">
        <v>61.6</v>
      </c>
      <c r="H265" s="4">
        <v>5.5399999999999998E-2</v>
      </c>
      <c r="I265" s="1">
        <v>210.1</v>
      </c>
      <c r="J265" s="4">
        <v>2.07E-2</v>
      </c>
      <c r="K265" s="4">
        <v>9.06E-2</v>
      </c>
    </row>
    <row r="266" spans="1:11" x14ac:dyDescent="0.15">
      <c r="A266" s="1">
        <v>353</v>
      </c>
      <c r="B266" s="1">
        <v>1136.0999999999999</v>
      </c>
      <c r="C266" s="1">
        <v>100219052032</v>
      </c>
      <c r="D266" s="1">
        <v>23.1</v>
      </c>
      <c r="E266" s="1">
        <v>36.1</v>
      </c>
      <c r="F266" s="17">
        <v>-3.41</v>
      </c>
      <c r="G266" s="1">
        <v>61.6</v>
      </c>
      <c r="H266" s="4">
        <v>5.5399999999999998E-2</v>
      </c>
      <c r="I266" s="1">
        <v>210.1</v>
      </c>
      <c r="J266" s="4">
        <v>2.07E-2</v>
      </c>
      <c r="K266" s="4">
        <v>9.06E-2</v>
      </c>
    </row>
    <row r="267" spans="1:11" x14ac:dyDescent="0.15">
      <c r="A267" s="1">
        <v>354</v>
      </c>
      <c r="B267" s="1">
        <v>1136.2</v>
      </c>
      <c r="C267" s="1">
        <v>100253204480</v>
      </c>
      <c r="D267" s="1">
        <v>23.2</v>
      </c>
      <c r="E267" s="1">
        <v>36.1</v>
      </c>
      <c r="F267" s="17">
        <v>-3.41</v>
      </c>
      <c r="G267" s="1">
        <v>61.6</v>
      </c>
      <c r="H267" s="4">
        <v>5.5399999999999998E-2</v>
      </c>
      <c r="I267" s="1">
        <v>210.2</v>
      </c>
      <c r="J267" s="4">
        <v>2.07E-2</v>
      </c>
      <c r="K267" s="4">
        <v>9.06E-2</v>
      </c>
    </row>
    <row r="268" spans="1:11" x14ac:dyDescent="0.15">
      <c r="A268" s="1">
        <v>355</v>
      </c>
      <c r="B268" s="1">
        <v>1136.3</v>
      </c>
      <c r="C268" s="1">
        <v>100241874944</v>
      </c>
      <c r="D268" s="1">
        <v>23.2</v>
      </c>
      <c r="E268" s="1">
        <v>36.1</v>
      </c>
      <c r="F268" s="17">
        <v>-3.41</v>
      </c>
      <c r="G268" s="1">
        <v>61.6</v>
      </c>
      <c r="H268" s="4">
        <v>5.5399999999999998E-2</v>
      </c>
      <c r="I268" s="1">
        <v>210.2</v>
      </c>
      <c r="J268" s="4">
        <v>2.07E-2</v>
      </c>
      <c r="K268" s="4">
        <v>9.06E-2</v>
      </c>
    </row>
    <row r="269" spans="1:11" x14ac:dyDescent="0.15">
      <c r="A269" s="1">
        <v>356</v>
      </c>
      <c r="B269" s="1">
        <v>1136.5</v>
      </c>
      <c r="C269" s="1">
        <v>100251484160</v>
      </c>
      <c r="D269" s="1">
        <v>23.2</v>
      </c>
      <c r="E269" s="1">
        <v>36.200000000000003</v>
      </c>
      <c r="F269" s="17">
        <v>-3.41</v>
      </c>
      <c r="G269" s="1">
        <v>61.6</v>
      </c>
      <c r="H269" s="4">
        <v>5.5399999999999998E-2</v>
      </c>
      <c r="I269" s="1">
        <v>210.2</v>
      </c>
      <c r="J269" s="4">
        <v>2.07E-2</v>
      </c>
      <c r="K269" s="4">
        <v>9.06E-2</v>
      </c>
    </row>
    <row r="270" spans="1:11" x14ac:dyDescent="0.15">
      <c r="A270" s="1">
        <v>357</v>
      </c>
      <c r="B270" s="1">
        <v>1136.5999999999999</v>
      </c>
      <c r="C270" s="1">
        <v>100243931136</v>
      </c>
      <c r="D270" s="1">
        <v>23.2</v>
      </c>
      <c r="E270" s="1">
        <v>36.200000000000003</v>
      </c>
      <c r="F270" s="17">
        <v>-3.41</v>
      </c>
      <c r="G270" s="1">
        <v>61.6</v>
      </c>
      <c r="H270" s="4">
        <v>5.5399999999999998E-2</v>
      </c>
      <c r="I270" s="1">
        <v>210.2</v>
      </c>
      <c r="J270" s="4">
        <v>2.07E-2</v>
      </c>
      <c r="K270" s="4">
        <v>9.06E-2</v>
      </c>
    </row>
    <row r="271" spans="1:11" x14ac:dyDescent="0.15">
      <c r="A271" s="1">
        <v>358</v>
      </c>
      <c r="B271" s="1">
        <v>1136.5999999999999</v>
      </c>
      <c r="C271" s="1">
        <v>100262297600</v>
      </c>
      <c r="D271" s="1">
        <v>23.2</v>
      </c>
      <c r="E271" s="1">
        <v>36.299999999999997</v>
      </c>
      <c r="F271" s="17">
        <v>-3.41</v>
      </c>
      <c r="G271" s="1">
        <v>61.6</v>
      </c>
      <c r="H271" s="4">
        <v>5.5399999999999998E-2</v>
      </c>
      <c r="I271" s="1">
        <v>210.2</v>
      </c>
      <c r="J271" s="4">
        <v>2.07E-2</v>
      </c>
      <c r="K271" s="4">
        <v>9.06E-2</v>
      </c>
    </row>
    <row r="272" spans="1:11" x14ac:dyDescent="0.15">
      <c r="A272" s="1">
        <v>359</v>
      </c>
      <c r="B272" s="1">
        <v>1136.7</v>
      </c>
      <c r="C272" s="1">
        <v>100280500224</v>
      </c>
      <c r="D272" s="1">
        <v>23.3</v>
      </c>
      <c r="E272" s="1">
        <v>36.299999999999997</v>
      </c>
      <c r="F272" s="17">
        <v>-3.41</v>
      </c>
      <c r="G272" s="1">
        <v>61.6</v>
      </c>
      <c r="H272" s="4">
        <v>5.5399999999999998E-2</v>
      </c>
      <c r="I272" s="1">
        <v>210.2</v>
      </c>
      <c r="J272" s="4">
        <v>2.07E-2</v>
      </c>
      <c r="K272" s="4">
        <v>9.06E-2</v>
      </c>
    </row>
    <row r="273" spans="1:11" x14ac:dyDescent="0.15">
      <c r="A273" s="1">
        <v>360</v>
      </c>
      <c r="B273" s="1">
        <v>1136.8</v>
      </c>
      <c r="C273" s="1">
        <v>100286849024</v>
      </c>
      <c r="D273" s="1">
        <v>23.3</v>
      </c>
      <c r="E273" s="1">
        <v>36.4</v>
      </c>
      <c r="F273" s="17">
        <v>-3.41</v>
      </c>
      <c r="G273" s="1">
        <v>61.6</v>
      </c>
      <c r="H273" s="4">
        <v>5.5399999999999998E-2</v>
      </c>
      <c r="I273" s="1">
        <v>210.2</v>
      </c>
      <c r="J273" s="4">
        <v>2.07E-2</v>
      </c>
      <c r="K273" s="4">
        <v>9.06E-2</v>
      </c>
    </row>
    <row r="274" spans="1:11" x14ac:dyDescent="0.15">
      <c r="A274" s="1">
        <v>361</v>
      </c>
      <c r="B274" s="1">
        <v>1136.8</v>
      </c>
      <c r="C274" s="1">
        <v>100294057984</v>
      </c>
      <c r="D274" s="1">
        <v>23.4</v>
      </c>
      <c r="E274" s="1">
        <v>36.4</v>
      </c>
      <c r="F274" s="17">
        <v>-3.41</v>
      </c>
      <c r="G274" s="1">
        <v>61.6</v>
      </c>
      <c r="H274" s="4">
        <v>5.5399999999999998E-2</v>
      </c>
      <c r="I274" s="1">
        <v>210.2</v>
      </c>
      <c r="J274" s="4">
        <v>2.07E-2</v>
      </c>
      <c r="K274" s="4">
        <v>9.06E-2</v>
      </c>
    </row>
    <row r="275" spans="1:11" x14ac:dyDescent="0.15">
      <c r="A275" s="1">
        <v>362</v>
      </c>
      <c r="B275" s="1">
        <v>1136.8</v>
      </c>
      <c r="C275" s="1">
        <v>100426358784</v>
      </c>
      <c r="D275" s="1">
        <v>23.4</v>
      </c>
      <c r="E275" s="1">
        <v>36.4</v>
      </c>
      <c r="F275" s="17">
        <v>-3.41</v>
      </c>
      <c r="G275" s="1">
        <v>61.6</v>
      </c>
      <c r="H275" s="4">
        <v>5.5399999999999998E-2</v>
      </c>
      <c r="I275" s="1">
        <v>210.2</v>
      </c>
      <c r="J275" s="4">
        <v>2.07E-2</v>
      </c>
      <c r="K275" s="4">
        <v>9.0700000000000003E-2</v>
      </c>
    </row>
    <row r="276" spans="1:11" x14ac:dyDescent="0.15">
      <c r="A276" s="1">
        <v>363</v>
      </c>
      <c r="B276" s="1">
        <v>1137</v>
      </c>
      <c r="C276" s="1">
        <v>100359847936</v>
      </c>
      <c r="D276" s="1">
        <v>23.4</v>
      </c>
      <c r="E276" s="1">
        <v>36.5</v>
      </c>
      <c r="F276" s="17">
        <v>-3.41</v>
      </c>
      <c r="G276" s="1">
        <v>61.6</v>
      </c>
      <c r="H276" s="4">
        <v>5.5399999999999998E-2</v>
      </c>
      <c r="I276" s="1">
        <v>210.2</v>
      </c>
      <c r="J276" s="4">
        <v>2.07E-2</v>
      </c>
      <c r="K276" s="4">
        <v>9.0700000000000003E-2</v>
      </c>
    </row>
    <row r="277" spans="1:11" x14ac:dyDescent="0.15">
      <c r="A277" s="1">
        <v>364</v>
      </c>
      <c r="B277" s="1">
        <v>1137.2</v>
      </c>
      <c r="C277" s="1">
        <v>100565016576</v>
      </c>
      <c r="D277" s="1">
        <v>23.4</v>
      </c>
      <c r="E277" s="1">
        <v>36.5</v>
      </c>
      <c r="F277" s="17">
        <v>-3.41</v>
      </c>
      <c r="G277" s="1">
        <v>61.6</v>
      </c>
      <c r="H277" s="4">
        <v>5.5399999999999998E-2</v>
      </c>
      <c r="I277" s="1">
        <v>210.2</v>
      </c>
      <c r="J277" s="4">
        <v>2.07E-2</v>
      </c>
      <c r="K277" s="4">
        <v>9.0700000000000003E-2</v>
      </c>
    </row>
    <row r="278" spans="1:11" x14ac:dyDescent="0.15">
      <c r="A278" s="1">
        <v>365</v>
      </c>
      <c r="B278" s="1">
        <v>1137.3</v>
      </c>
      <c r="C278" s="1">
        <v>100275347456</v>
      </c>
      <c r="D278" s="1">
        <v>23.4</v>
      </c>
      <c r="E278" s="1">
        <v>36.6</v>
      </c>
      <c r="F278" s="17">
        <v>-3.41</v>
      </c>
      <c r="G278" s="1">
        <v>61.6</v>
      </c>
      <c r="H278" s="4">
        <v>5.5399999999999998E-2</v>
      </c>
      <c r="I278" s="1">
        <v>210.3</v>
      </c>
      <c r="J278" s="4">
        <v>2.07E-2</v>
      </c>
      <c r="K278" s="4">
        <v>9.06E-2</v>
      </c>
    </row>
    <row r="279" spans="1:11" x14ac:dyDescent="0.15">
      <c r="A279" s="1">
        <v>366</v>
      </c>
      <c r="B279" s="1">
        <v>1137.5</v>
      </c>
      <c r="C279" s="1">
        <v>100300070912</v>
      </c>
      <c r="D279" s="1">
        <v>23.4</v>
      </c>
      <c r="E279" s="1">
        <v>36.6</v>
      </c>
      <c r="F279" s="17">
        <v>-3.41</v>
      </c>
      <c r="G279" s="1">
        <v>61.6</v>
      </c>
      <c r="H279" s="4">
        <v>5.5399999999999998E-2</v>
      </c>
      <c r="I279" s="1">
        <v>210.3</v>
      </c>
      <c r="J279" s="4">
        <v>2.07E-2</v>
      </c>
      <c r="K279" s="4">
        <v>9.06E-2</v>
      </c>
    </row>
    <row r="280" spans="1:11" x14ac:dyDescent="0.15">
      <c r="A280" s="1">
        <v>367</v>
      </c>
      <c r="B280" s="1">
        <v>1137.5999999999999</v>
      </c>
      <c r="C280" s="1">
        <v>100319649792</v>
      </c>
      <c r="D280" s="1">
        <v>23.5</v>
      </c>
      <c r="E280" s="1">
        <v>36.700000000000003</v>
      </c>
      <c r="F280" s="17">
        <v>-3.41</v>
      </c>
      <c r="G280" s="1">
        <v>61.6</v>
      </c>
      <c r="H280" s="4">
        <v>5.5399999999999998E-2</v>
      </c>
      <c r="I280" s="1">
        <v>210.3</v>
      </c>
      <c r="J280" s="4">
        <v>2.07E-2</v>
      </c>
      <c r="K280" s="4">
        <v>9.06E-2</v>
      </c>
    </row>
    <row r="281" spans="1:11" x14ac:dyDescent="0.15">
      <c r="A281" s="1">
        <v>368</v>
      </c>
      <c r="B281" s="1">
        <v>1137.8</v>
      </c>
      <c r="C281" s="1">
        <v>100359503872</v>
      </c>
      <c r="D281" s="1">
        <v>23.6</v>
      </c>
      <c r="E281" s="1">
        <v>36.700000000000003</v>
      </c>
      <c r="F281" s="17">
        <v>-3.41</v>
      </c>
      <c r="G281" s="1">
        <v>61.6</v>
      </c>
      <c r="H281" s="4">
        <v>5.5399999999999998E-2</v>
      </c>
      <c r="I281" s="1">
        <v>210.3</v>
      </c>
      <c r="J281" s="4">
        <v>2.07E-2</v>
      </c>
      <c r="K281" s="4">
        <v>9.06E-2</v>
      </c>
    </row>
    <row r="282" spans="1:11" x14ac:dyDescent="0.15">
      <c r="A282" s="1">
        <v>369</v>
      </c>
      <c r="B282" s="1">
        <v>1137.9000000000001</v>
      </c>
      <c r="C282" s="1">
        <v>100354007040</v>
      </c>
      <c r="D282" s="1">
        <v>23.6</v>
      </c>
      <c r="E282" s="1">
        <v>36.700000000000003</v>
      </c>
      <c r="F282" s="17">
        <v>-3.41</v>
      </c>
      <c r="G282" s="1">
        <v>61.6</v>
      </c>
      <c r="H282" s="4">
        <v>5.5399999999999998E-2</v>
      </c>
      <c r="I282" s="1">
        <v>210.3</v>
      </c>
      <c r="J282" s="4">
        <v>2.07E-2</v>
      </c>
      <c r="K282" s="4">
        <v>9.06E-2</v>
      </c>
    </row>
    <row r="283" spans="1:11" x14ac:dyDescent="0.15">
      <c r="A283" s="1">
        <v>370</v>
      </c>
      <c r="B283" s="1">
        <v>1138</v>
      </c>
      <c r="C283" s="1">
        <v>100552278016</v>
      </c>
      <c r="D283" s="1">
        <v>23.6</v>
      </c>
      <c r="E283" s="1">
        <v>36.799999999999997</v>
      </c>
      <c r="F283" s="17">
        <v>-3.41</v>
      </c>
      <c r="G283" s="1">
        <v>61.6</v>
      </c>
      <c r="H283" s="4">
        <v>5.5399999999999998E-2</v>
      </c>
      <c r="I283" s="1">
        <v>210.3</v>
      </c>
      <c r="J283" s="4">
        <v>2.07E-2</v>
      </c>
      <c r="K283" s="4">
        <v>9.0700000000000003E-2</v>
      </c>
    </row>
    <row r="284" spans="1:11" x14ac:dyDescent="0.15">
      <c r="A284" s="1">
        <v>371</v>
      </c>
      <c r="B284" s="1">
        <v>1138</v>
      </c>
      <c r="C284" s="1">
        <v>100335108096</v>
      </c>
      <c r="D284" s="1">
        <v>23.6</v>
      </c>
      <c r="E284" s="1">
        <v>36.799999999999997</v>
      </c>
      <c r="F284" s="17">
        <v>-3.41</v>
      </c>
      <c r="G284" s="1">
        <v>61.6</v>
      </c>
      <c r="H284" s="4">
        <v>5.5399999999999998E-2</v>
      </c>
      <c r="I284" s="1">
        <v>210.3</v>
      </c>
      <c r="J284" s="4">
        <v>2.07E-2</v>
      </c>
      <c r="K284" s="4">
        <v>9.06E-2</v>
      </c>
    </row>
    <row r="285" spans="1:11" x14ac:dyDescent="0.15">
      <c r="A285" s="1">
        <v>372</v>
      </c>
      <c r="B285" s="1">
        <v>1138.3</v>
      </c>
      <c r="C285" s="1">
        <v>100327546880</v>
      </c>
      <c r="D285" s="1">
        <v>23.6</v>
      </c>
      <c r="E285" s="1">
        <v>36.9</v>
      </c>
      <c r="F285" s="17">
        <v>-3.41</v>
      </c>
      <c r="G285" s="1">
        <v>61.6</v>
      </c>
      <c r="H285" s="4">
        <v>5.5399999999999998E-2</v>
      </c>
      <c r="I285" s="1">
        <v>210.3</v>
      </c>
      <c r="J285" s="4">
        <v>2.07E-2</v>
      </c>
      <c r="K285" s="4">
        <v>9.06E-2</v>
      </c>
    </row>
    <row r="286" spans="1:11" x14ac:dyDescent="0.15">
      <c r="A286" s="1">
        <v>373</v>
      </c>
      <c r="B286" s="1">
        <v>1138.5999999999999</v>
      </c>
      <c r="C286" s="1">
        <v>100330815488</v>
      </c>
      <c r="D286" s="1">
        <v>23.5</v>
      </c>
      <c r="E286" s="1">
        <v>36.9</v>
      </c>
      <c r="F286" s="17">
        <v>-3.41</v>
      </c>
      <c r="G286" s="1">
        <v>61.6</v>
      </c>
      <c r="H286" s="4">
        <v>5.5399999999999998E-2</v>
      </c>
      <c r="I286" s="1">
        <v>210.3</v>
      </c>
      <c r="J286" s="4">
        <v>2.07E-2</v>
      </c>
      <c r="K286" s="4">
        <v>9.06E-2</v>
      </c>
    </row>
    <row r="287" spans="1:11" x14ac:dyDescent="0.15">
      <c r="A287" s="1">
        <v>374</v>
      </c>
      <c r="B287" s="1">
        <v>1139</v>
      </c>
      <c r="C287" s="1">
        <v>100381843456</v>
      </c>
      <c r="D287" s="1">
        <v>23.5</v>
      </c>
      <c r="E287" s="1">
        <v>37</v>
      </c>
      <c r="F287" s="17">
        <v>-3.41</v>
      </c>
      <c r="G287" s="1">
        <v>61.6</v>
      </c>
      <c r="H287" s="4">
        <v>5.5399999999999998E-2</v>
      </c>
      <c r="I287" s="1">
        <v>210.3</v>
      </c>
      <c r="J287" s="4">
        <v>2.07E-2</v>
      </c>
      <c r="K287" s="4">
        <v>9.0700000000000003E-2</v>
      </c>
    </row>
    <row r="288" spans="1:11" x14ac:dyDescent="0.15">
      <c r="A288" s="1">
        <v>375</v>
      </c>
      <c r="B288" s="1">
        <v>1139.2</v>
      </c>
      <c r="C288" s="1">
        <v>100779368448</v>
      </c>
      <c r="D288" s="1">
        <v>23.4</v>
      </c>
      <c r="E288" s="1">
        <v>37</v>
      </c>
      <c r="F288" s="17">
        <v>-3.41</v>
      </c>
      <c r="G288" s="1">
        <v>61.6</v>
      </c>
      <c r="H288" s="4">
        <v>5.5399999999999998E-2</v>
      </c>
      <c r="I288" s="1">
        <v>210.3</v>
      </c>
      <c r="J288" s="4">
        <v>2.07E-2</v>
      </c>
      <c r="K288" s="4">
        <v>9.0700000000000003E-2</v>
      </c>
    </row>
    <row r="289" spans="1:11" x14ac:dyDescent="0.15">
      <c r="A289" s="1">
        <v>376</v>
      </c>
      <c r="B289" s="1">
        <v>1139.5</v>
      </c>
      <c r="C289" s="1">
        <v>100269334528</v>
      </c>
      <c r="D289" s="1">
        <v>23.4</v>
      </c>
      <c r="E289" s="1">
        <v>37</v>
      </c>
      <c r="F289" s="17">
        <v>-3.41</v>
      </c>
      <c r="G289" s="1">
        <v>61.6</v>
      </c>
      <c r="H289" s="4">
        <v>5.5399999999999998E-2</v>
      </c>
      <c r="I289" s="1">
        <v>210.3</v>
      </c>
      <c r="J289" s="4">
        <v>2.07E-2</v>
      </c>
      <c r="K289" s="4">
        <v>9.06E-2</v>
      </c>
    </row>
    <row r="290" spans="1:11" x14ac:dyDescent="0.15">
      <c r="A290" s="1">
        <v>377</v>
      </c>
      <c r="B290" s="1">
        <v>1139.5</v>
      </c>
      <c r="C290" s="1">
        <v>100272431104</v>
      </c>
      <c r="D290" s="1">
        <v>23.4</v>
      </c>
      <c r="E290" s="1">
        <v>37.1</v>
      </c>
      <c r="F290" s="17">
        <v>-3.41</v>
      </c>
      <c r="G290" s="1">
        <v>61.6</v>
      </c>
      <c r="H290" s="4">
        <v>5.5399999999999998E-2</v>
      </c>
      <c r="I290" s="1">
        <v>210.4</v>
      </c>
      <c r="J290" s="4">
        <v>2.07E-2</v>
      </c>
      <c r="K290" s="4">
        <v>9.06E-2</v>
      </c>
    </row>
    <row r="291" spans="1:11" x14ac:dyDescent="0.15">
      <c r="A291" s="1">
        <v>378</v>
      </c>
      <c r="B291" s="1">
        <v>1139.5999999999999</v>
      </c>
      <c r="C291" s="1">
        <v>100305739776</v>
      </c>
      <c r="D291" s="1">
        <v>23.5</v>
      </c>
      <c r="E291" s="1">
        <v>37.1</v>
      </c>
      <c r="F291" s="17">
        <v>-3.41</v>
      </c>
      <c r="G291" s="1">
        <v>61.6</v>
      </c>
      <c r="H291" s="4">
        <v>5.5399999999999998E-2</v>
      </c>
      <c r="I291" s="1">
        <v>210.4</v>
      </c>
      <c r="J291" s="4">
        <v>2.07E-2</v>
      </c>
      <c r="K291" s="4">
        <v>9.06E-2</v>
      </c>
    </row>
    <row r="292" spans="1:11" x14ac:dyDescent="0.15">
      <c r="A292" s="1">
        <v>379</v>
      </c>
      <c r="B292" s="1">
        <v>1139.5999999999999</v>
      </c>
      <c r="C292" s="1">
        <v>100313808896</v>
      </c>
      <c r="D292" s="1">
        <v>23.5</v>
      </c>
      <c r="E292" s="1">
        <v>37.200000000000003</v>
      </c>
      <c r="F292" s="17">
        <v>-3.41</v>
      </c>
      <c r="G292" s="1">
        <v>61.6</v>
      </c>
      <c r="H292" s="4">
        <v>5.5399999999999998E-2</v>
      </c>
      <c r="I292" s="1">
        <v>210.4</v>
      </c>
      <c r="J292" s="4">
        <v>2.07E-2</v>
      </c>
      <c r="K292" s="4">
        <v>9.06E-2</v>
      </c>
    </row>
    <row r="293" spans="1:11" x14ac:dyDescent="0.15">
      <c r="A293" s="1">
        <v>380</v>
      </c>
      <c r="B293" s="1">
        <v>1139.7</v>
      </c>
      <c r="C293" s="1">
        <v>100325662720</v>
      </c>
      <c r="D293" s="1">
        <v>23.6</v>
      </c>
      <c r="E293" s="1">
        <v>37.200000000000003</v>
      </c>
      <c r="F293" s="17">
        <v>-3.41</v>
      </c>
      <c r="G293" s="1">
        <v>61.6</v>
      </c>
      <c r="H293" s="4">
        <v>5.5399999999999998E-2</v>
      </c>
      <c r="I293" s="1">
        <v>210.4</v>
      </c>
      <c r="J293" s="4">
        <v>2.07E-2</v>
      </c>
      <c r="K293" s="4">
        <v>9.06E-2</v>
      </c>
    </row>
    <row r="294" spans="1:11" x14ac:dyDescent="0.15">
      <c r="A294" s="1">
        <v>381</v>
      </c>
      <c r="B294" s="1">
        <v>1140</v>
      </c>
      <c r="C294" s="1">
        <v>100327030784</v>
      </c>
      <c r="D294" s="1">
        <v>23.6</v>
      </c>
      <c r="E294" s="1">
        <v>37.200000000000003</v>
      </c>
      <c r="F294" s="17">
        <v>-3.41</v>
      </c>
      <c r="G294" s="1">
        <v>61.6</v>
      </c>
      <c r="H294" s="4">
        <v>5.5399999999999998E-2</v>
      </c>
      <c r="I294" s="1">
        <v>210.4</v>
      </c>
      <c r="J294" s="4">
        <v>2.07E-2</v>
      </c>
      <c r="K294" s="4">
        <v>9.06E-2</v>
      </c>
    </row>
    <row r="295" spans="1:11" x14ac:dyDescent="0.15">
      <c r="A295" s="1">
        <v>382</v>
      </c>
      <c r="B295" s="1">
        <v>1140.3</v>
      </c>
      <c r="C295" s="1">
        <v>100310720512</v>
      </c>
      <c r="D295" s="1">
        <v>23.5</v>
      </c>
      <c r="E295" s="1">
        <v>37.299999999999997</v>
      </c>
      <c r="F295" s="17">
        <v>-3.41</v>
      </c>
      <c r="G295" s="1">
        <v>61.6</v>
      </c>
      <c r="H295" s="4">
        <v>5.5399999999999998E-2</v>
      </c>
      <c r="I295" s="1">
        <v>210.4</v>
      </c>
      <c r="J295" s="4">
        <v>2.0799999999999999E-2</v>
      </c>
      <c r="K295" s="4">
        <v>9.06E-2</v>
      </c>
    </row>
    <row r="296" spans="1:11" x14ac:dyDescent="0.15">
      <c r="A296" s="1">
        <v>383</v>
      </c>
      <c r="B296" s="1">
        <v>1140.5999999999999</v>
      </c>
      <c r="C296" s="1">
        <v>100315185152</v>
      </c>
      <c r="D296" s="1">
        <v>23.5</v>
      </c>
      <c r="E296" s="1">
        <v>37.299999999999997</v>
      </c>
      <c r="F296" s="17">
        <v>-3.41</v>
      </c>
      <c r="G296" s="1">
        <v>61.6</v>
      </c>
      <c r="H296" s="4">
        <v>5.5399999999999998E-2</v>
      </c>
      <c r="I296" s="1">
        <v>210.4</v>
      </c>
      <c r="J296" s="4">
        <v>2.0799999999999999E-2</v>
      </c>
      <c r="K296" s="4">
        <v>9.06E-2</v>
      </c>
    </row>
    <row r="297" spans="1:11" x14ac:dyDescent="0.15">
      <c r="A297" s="1">
        <v>384</v>
      </c>
      <c r="B297" s="1">
        <v>1141.0999999999999</v>
      </c>
      <c r="C297" s="1">
        <v>100313120768</v>
      </c>
      <c r="D297" s="1">
        <v>23.5</v>
      </c>
      <c r="E297" s="1">
        <v>37.4</v>
      </c>
      <c r="F297" s="17">
        <v>-3.42</v>
      </c>
      <c r="G297" s="1">
        <v>61.6</v>
      </c>
      <c r="H297" s="4">
        <v>5.5399999999999998E-2</v>
      </c>
      <c r="I297" s="1">
        <v>210.4</v>
      </c>
      <c r="J297" s="4">
        <v>2.0799999999999999E-2</v>
      </c>
      <c r="K297" s="4">
        <v>9.06E-2</v>
      </c>
    </row>
    <row r="298" spans="1:11" x14ac:dyDescent="0.15">
      <c r="A298" s="1">
        <v>385</v>
      </c>
      <c r="B298" s="1">
        <v>1141.4000000000001</v>
      </c>
      <c r="C298" s="1">
        <v>100287709184</v>
      </c>
      <c r="D298" s="1">
        <v>23.4</v>
      </c>
      <c r="E298" s="1">
        <v>37.4</v>
      </c>
      <c r="F298" s="17">
        <v>-3.42</v>
      </c>
      <c r="G298" s="1">
        <v>61.6</v>
      </c>
      <c r="H298" s="4">
        <v>5.5399999999999998E-2</v>
      </c>
      <c r="I298" s="1">
        <v>210.4</v>
      </c>
      <c r="J298" s="4">
        <v>2.0799999999999999E-2</v>
      </c>
      <c r="K298" s="4">
        <v>9.06E-2</v>
      </c>
    </row>
    <row r="299" spans="1:11" x14ac:dyDescent="0.15">
      <c r="A299" s="1">
        <v>386</v>
      </c>
      <c r="B299" s="1">
        <v>1141.5</v>
      </c>
      <c r="C299" s="1">
        <v>100293369856</v>
      </c>
      <c r="D299" s="1">
        <v>23.4</v>
      </c>
      <c r="E299" s="1">
        <v>37.5</v>
      </c>
      <c r="F299" s="17">
        <v>-3.42</v>
      </c>
      <c r="G299" s="1">
        <v>61.6</v>
      </c>
      <c r="H299" s="4">
        <v>5.5399999999999998E-2</v>
      </c>
      <c r="I299" s="1">
        <v>210.4</v>
      </c>
      <c r="J299" s="4">
        <v>2.0799999999999999E-2</v>
      </c>
      <c r="K299" s="4">
        <v>9.06E-2</v>
      </c>
    </row>
    <row r="300" spans="1:11" x14ac:dyDescent="0.15">
      <c r="A300" s="1">
        <v>387</v>
      </c>
      <c r="B300" s="1">
        <v>1141.4000000000001</v>
      </c>
      <c r="C300" s="1">
        <v>100313120768</v>
      </c>
      <c r="D300" s="1">
        <v>23.4</v>
      </c>
      <c r="E300" s="1">
        <v>37.5</v>
      </c>
      <c r="F300" s="17">
        <v>-3.42</v>
      </c>
      <c r="G300" s="1">
        <v>61.6</v>
      </c>
      <c r="H300" s="4">
        <v>5.5399999999999998E-2</v>
      </c>
      <c r="I300" s="1">
        <v>210.4</v>
      </c>
      <c r="J300" s="4">
        <v>2.0799999999999999E-2</v>
      </c>
      <c r="K300" s="4">
        <v>9.06E-2</v>
      </c>
    </row>
    <row r="301" spans="1:11" x14ac:dyDescent="0.15">
      <c r="A301" s="1">
        <v>388</v>
      </c>
      <c r="B301" s="1">
        <v>1141.7</v>
      </c>
      <c r="C301" s="1">
        <v>100301619200</v>
      </c>
      <c r="D301" s="1">
        <v>23.4</v>
      </c>
      <c r="E301" s="1">
        <v>37.5</v>
      </c>
      <c r="F301" s="17">
        <v>-3.42</v>
      </c>
      <c r="G301" s="1">
        <v>61.6</v>
      </c>
      <c r="H301" s="4">
        <v>5.5399999999999998E-2</v>
      </c>
      <c r="I301" s="1">
        <v>210.4</v>
      </c>
      <c r="J301" s="4">
        <v>2.0799999999999999E-2</v>
      </c>
      <c r="K301" s="4">
        <v>9.06E-2</v>
      </c>
    </row>
    <row r="302" spans="1:11" x14ac:dyDescent="0.15">
      <c r="A302" s="1">
        <v>389</v>
      </c>
      <c r="B302" s="1">
        <v>1142</v>
      </c>
      <c r="C302" s="1">
        <v>100423950336</v>
      </c>
      <c r="D302" s="1">
        <v>23.4</v>
      </c>
      <c r="E302" s="1">
        <v>37.6</v>
      </c>
      <c r="F302" s="17">
        <v>-3.42</v>
      </c>
      <c r="G302" s="1">
        <v>61.6</v>
      </c>
      <c r="H302" s="4">
        <v>5.5399999999999998E-2</v>
      </c>
      <c r="I302" s="1">
        <v>210.5</v>
      </c>
      <c r="J302" s="4">
        <v>2.0799999999999999E-2</v>
      </c>
      <c r="K302" s="4">
        <v>9.0700000000000003E-2</v>
      </c>
    </row>
    <row r="303" spans="1:11" x14ac:dyDescent="0.15">
      <c r="A303" s="1">
        <v>390</v>
      </c>
      <c r="B303" s="1">
        <v>1142.5</v>
      </c>
      <c r="C303" s="1">
        <v>100273799168</v>
      </c>
      <c r="D303" s="1">
        <v>23.4</v>
      </c>
      <c r="E303" s="1">
        <v>37.6</v>
      </c>
      <c r="F303" s="17">
        <v>-3.42</v>
      </c>
      <c r="G303" s="1">
        <v>61.6</v>
      </c>
      <c r="H303" s="4">
        <v>5.5399999999999998E-2</v>
      </c>
      <c r="I303" s="1">
        <v>210.5</v>
      </c>
      <c r="J303" s="4">
        <v>2.0799999999999999E-2</v>
      </c>
      <c r="K303" s="4">
        <v>9.06E-2</v>
      </c>
    </row>
    <row r="304" spans="1:11" x14ac:dyDescent="0.15">
      <c r="A304" s="1">
        <v>391</v>
      </c>
      <c r="B304" s="1">
        <v>1142.8</v>
      </c>
      <c r="C304" s="1">
        <v>100298350592</v>
      </c>
      <c r="D304" s="1">
        <v>23.4</v>
      </c>
      <c r="E304" s="1">
        <v>37.700000000000003</v>
      </c>
      <c r="F304" s="17">
        <v>-3.42</v>
      </c>
      <c r="G304" s="1">
        <v>61.6</v>
      </c>
      <c r="H304" s="4">
        <v>5.5399999999999998E-2</v>
      </c>
      <c r="I304" s="1">
        <v>210.5</v>
      </c>
      <c r="J304" s="4">
        <v>2.0799999999999999E-2</v>
      </c>
      <c r="K304" s="4">
        <v>9.06E-2</v>
      </c>
    </row>
    <row r="305" spans="1:11" x14ac:dyDescent="0.15">
      <c r="A305" s="1">
        <v>392</v>
      </c>
      <c r="B305" s="1">
        <v>1184.8</v>
      </c>
      <c r="C305" s="1">
        <v>100279984128</v>
      </c>
      <c r="D305" s="1">
        <v>23.3</v>
      </c>
      <c r="E305" s="1">
        <v>37.700000000000003</v>
      </c>
      <c r="F305" s="17">
        <v>-3.42</v>
      </c>
      <c r="G305" s="1">
        <v>61.6</v>
      </c>
      <c r="H305" s="4">
        <v>5.5399999999999998E-2</v>
      </c>
      <c r="I305" s="1">
        <v>210.5</v>
      </c>
      <c r="J305" s="4">
        <v>2.1600000000000001E-2</v>
      </c>
      <c r="K305" s="4">
        <v>9.06E-2</v>
      </c>
    </row>
    <row r="306" spans="1:11" x14ac:dyDescent="0.15">
      <c r="A306" s="1">
        <v>393</v>
      </c>
      <c r="B306" s="1">
        <v>1177.5</v>
      </c>
      <c r="C306" s="1">
        <v>100262641664</v>
      </c>
      <c r="D306" s="1">
        <v>23.3</v>
      </c>
      <c r="E306" s="1">
        <v>37.700000000000003</v>
      </c>
      <c r="F306" s="17">
        <v>-3.42</v>
      </c>
      <c r="G306" s="1">
        <v>61.6</v>
      </c>
      <c r="H306" s="4">
        <v>5.5399999999999998E-2</v>
      </c>
      <c r="I306" s="1">
        <v>210.5</v>
      </c>
      <c r="J306" s="4">
        <v>2.1499999999999998E-2</v>
      </c>
      <c r="K306" s="4">
        <v>9.06E-2</v>
      </c>
    </row>
    <row r="307" spans="1:11" x14ac:dyDescent="0.15">
      <c r="A307" s="1">
        <v>394</v>
      </c>
      <c r="B307" s="1">
        <v>1173</v>
      </c>
      <c r="C307" s="1">
        <v>100278779904</v>
      </c>
      <c r="D307" s="1">
        <v>23.3</v>
      </c>
      <c r="E307" s="1">
        <v>37.799999999999997</v>
      </c>
      <c r="F307" s="17">
        <v>-3.42</v>
      </c>
      <c r="G307" s="1">
        <v>61.6</v>
      </c>
      <c r="H307" s="4">
        <v>5.5399999999999998E-2</v>
      </c>
      <c r="I307" s="1">
        <v>210.5</v>
      </c>
      <c r="J307" s="4">
        <v>2.1399999999999999E-2</v>
      </c>
      <c r="K307" s="4">
        <v>9.06E-2</v>
      </c>
    </row>
    <row r="308" spans="1:11" x14ac:dyDescent="0.15">
      <c r="A308" s="1">
        <v>395</v>
      </c>
      <c r="B308" s="1">
        <v>1169.9000000000001</v>
      </c>
      <c r="C308" s="1">
        <v>100274315264</v>
      </c>
      <c r="D308" s="1">
        <v>23.3</v>
      </c>
      <c r="E308" s="1">
        <v>37.799999999999997</v>
      </c>
      <c r="F308" s="17">
        <v>-3.42</v>
      </c>
      <c r="G308" s="1">
        <v>61.6</v>
      </c>
      <c r="H308" s="4">
        <v>5.5500000000000001E-2</v>
      </c>
      <c r="I308" s="1">
        <v>210.5</v>
      </c>
      <c r="J308" s="4">
        <v>2.1299999999999999E-2</v>
      </c>
      <c r="K308" s="4">
        <v>9.06E-2</v>
      </c>
    </row>
    <row r="309" spans="1:11" x14ac:dyDescent="0.15">
      <c r="A309" s="1">
        <v>396</v>
      </c>
      <c r="B309" s="1">
        <v>1168.2</v>
      </c>
      <c r="C309" s="1">
        <v>100249772032</v>
      </c>
      <c r="D309" s="1">
        <v>23.3</v>
      </c>
      <c r="E309" s="1">
        <v>37.9</v>
      </c>
      <c r="F309" s="17">
        <v>-3.42</v>
      </c>
      <c r="G309" s="1">
        <v>61.6</v>
      </c>
      <c r="H309" s="4">
        <v>5.5500000000000001E-2</v>
      </c>
      <c r="I309" s="1">
        <v>210.5</v>
      </c>
      <c r="J309" s="4">
        <v>2.1299999999999999E-2</v>
      </c>
      <c r="K309" s="4">
        <v>9.06E-2</v>
      </c>
    </row>
    <row r="310" spans="1:11" x14ac:dyDescent="0.15">
      <c r="A310" s="1">
        <v>397</v>
      </c>
      <c r="B310" s="1">
        <v>1167.7</v>
      </c>
      <c r="C310" s="1">
        <v>100267278336</v>
      </c>
      <c r="D310" s="1">
        <v>23.3</v>
      </c>
      <c r="E310" s="1">
        <v>37.9</v>
      </c>
      <c r="F310" s="17">
        <v>-3.42</v>
      </c>
      <c r="G310" s="1">
        <v>61.6</v>
      </c>
      <c r="H310" s="4">
        <v>5.5500000000000001E-2</v>
      </c>
      <c r="I310" s="1">
        <v>210.5</v>
      </c>
      <c r="J310" s="4">
        <v>2.1299999999999999E-2</v>
      </c>
      <c r="K310" s="4">
        <v>9.06E-2</v>
      </c>
    </row>
    <row r="311" spans="1:11" x14ac:dyDescent="0.15">
      <c r="A311" s="1">
        <v>398</v>
      </c>
      <c r="B311" s="1">
        <v>1167.0999999999999</v>
      </c>
      <c r="C311" s="1">
        <v>100264869888</v>
      </c>
      <c r="D311" s="1">
        <v>23.3</v>
      </c>
      <c r="E311" s="1">
        <v>37.9</v>
      </c>
      <c r="F311" s="17">
        <v>-3.42</v>
      </c>
      <c r="G311" s="1">
        <v>61.6</v>
      </c>
      <c r="H311" s="4">
        <v>5.5500000000000001E-2</v>
      </c>
      <c r="I311" s="1">
        <v>210.6</v>
      </c>
      <c r="J311" s="4">
        <v>2.1299999999999999E-2</v>
      </c>
      <c r="K311" s="4">
        <v>9.06E-2</v>
      </c>
    </row>
    <row r="312" spans="1:11" x14ac:dyDescent="0.15">
      <c r="A312" s="1">
        <v>399</v>
      </c>
      <c r="B312" s="1">
        <v>1167.2</v>
      </c>
      <c r="C312" s="1">
        <v>100276551680</v>
      </c>
      <c r="D312" s="1">
        <v>23.3</v>
      </c>
      <c r="E312" s="1">
        <v>38</v>
      </c>
      <c r="F312" s="17">
        <v>-3.42</v>
      </c>
      <c r="G312" s="1">
        <v>61.6</v>
      </c>
      <c r="H312" s="4">
        <v>5.5500000000000001E-2</v>
      </c>
      <c r="I312" s="1">
        <v>210.6</v>
      </c>
      <c r="J312" s="4">
        <v>2.1299999999999999E-2</v>
      </c>
      <c r="K312" s="4">
        <v>9.06E-2</v>
      </c>
    </row>
    <row r="313" spans="1:11" x14ac:dyDescent="0.15">
      <c r="A313" s="1">
        <v>400</v>
      </c>
      <c r="B313" s="1">
        <v>1166.9000000000001</v>
      </c>
      <c r="C313" s="1">
        <v>100308140032</v>
      </c>
      <c r="D313" s="1">
        <v>23.4</v>
      </c>
      <c r="E313" s="1">
        <v>38</v>
      </c>
      <c r="F313" s="17">
        <v>-3.42</v>
      </c>
      <c r="G313" s="1">
        <v>61.6</v>
      </c>
      <c r="H313" s="4">
        <v>5.5500000000000001E-2</v>
      </c>
      <c r="I313" s="1">
        <v>210.6</v>
      </c>
      <c r="J313" s="4">
        <v>2.1299999999999999E-2</v>
      </c>
      <c r="K313" s="4">
        <v>9.06E-2</v>
      </c>
    </row>
    <row r="314" spans="1:11" x14ac:dyDescent="0.15">
      <c r="A314" s="1">
        <v>401</v>
      </c>
      <c r="B314" s="1">
        <v>1166.4000000000001</v>
      </c>
      <c r="C314" s="1">
        <v>100281524224</v>
      </c>
      <c r="D314" s="1">
        <v>23.4</v>
      </c>
      <c r="E314" s="1">
        <v>38.1</v>
      </c>
      <c r="F314" s="17">
        <v>-3.42</v>
      </c>
      <c r="G314" s="1">
        <v>61.6</v>
      </c>
      <c r="H314" s="4">
        <v>5.5500000000000001E-2</v>
      </c>
      <c r="I314" s="1">
        <v>210.6</v>
      </c>
      <c r="J314" s="4">
        <v>2.1299999999999999E-2</v>
      </c>
      <c r="K314" s="4">
        <v>9.06E-2</v>
      </c>
    </row>
    <row r="315" spans="1:11" x14ac:dyDescent="0.15">
      <c r="A315" s="1">
        <v>402</v>
      </c>
      <c r="B315" s="1">
        <v>1166.4000000000001</v>
      </c>
      <c r="C315" s="1">
        <v>100283244544</v>
      </c>
      <c r="D315" s="1">
        <v>23.4</v>
      </c>
      <c r="E315" s="1">
        <v>38.1</v>
      </c>
      <c r="F315" s="17">
        <v>-3.42</v>
      </c>
      <c r="G315" s="1">
        <v>61.6</v>
      </c>
      <c r="H315" s="4">
        <v>5.5500000000000001E-2</v>
      </c>
      <c r="I315" s="1">
        <v>210.6</v>
      </c>
      <c r="J315" s="4">
        <v>2.1299999999999999E-2</v>
      </c>
      <c r="K315" s="4">
        <v>9.06E-2</v>
      </c>
    </row>
    <row r="316" spans="1:11" x14ac:dyDescent="0.15">
      <c r="A316" s="1">
        <v>403</v>
      </c>
      <c r="B316" s="1">
        <v>1165.8</v>
      </c>
      <c r="C316" s="1">
        <v>100312776704</v>
      </c>
      <c r="D316" s="1">
        <v>23.4</v>
      </c>
      <c r="E316" s="1">
        <v>38.1</v>
      </c>
      <c r="F316" s="17">
        <v>-3.42</v>
      </c>
      <c r="G316" s="1">
        <v>61.6</v>
      </c>
      <c r="H316" s="4">
        <v>5.5500000000000001E-2</v>
      </c>
      <c r="I316" s="1">
        <v>210.6</v>
      </c>
      <c r="J316" s="4">
        <v>2.1299999999999999E-2</v>
      </c>
      <c r="K316" s="4">
        <v>9.06E-2</v>
      </c>
    </row>
    <row r="317" spans="1:11" x14ac:dyDescent="0.15">
      <c r="A317" s="1">
        <v>404</v>
      </c>
      <c r="B317" s="1">
        <v>1165.0999999999999</v>
      </c>
      <c r="C317" s="1">
        <v>100299554816</v>
      </c>
      <c r="D317" s="1">
        <v>23.4</v>
      </c>
      <c r="E317" s="1">
        <v>38.200000000000003</v>
      </c>
      <c r="F317" s="17">
        <v>-3.42</v>
      </c>
      <c r="G317" s="1">
        <v>61.6</v>
      </c>
      <c r="H317" s="4">
        <v>5.5500000000000001E-2</v>
      </c>
      <c r="I317" s="1">
        <v>210.6</v>
      </c>
      <c r="J317" s="4">
        <v>2.12E-2</v>
      </c>
      <c r="K317" s="4">
        <v>9.06E-2</v>
      </c>
    </row>
    <row r="318" spans="1:11" x14ac:dyDescent="0.15">
      <c r="A318" s="1">
        <v>405</v>
      </c>
      <c r="B318" s="1">
        <v>1165.2</v>
      </c>
      <c r="C318" s="1">
        <v>100302815232</v>
      </c>
      <c r="D318" s="1">
        <v>23.4</v>
      </c>
      <c r="E318" s="1">
        <v>38.200000000000003</v>
      </c>
      <c r="F318" s="17">
        <v>-3.42</v>
      </c>
      <c r="G318" s="1">
        <v>61.6</v>
      </c>
      <c r="H318" s="4">
        <v>5.5500000000000001E-2</v>
      </c>
      <c r="I318" s="1">
        <v>210.6</v>
      </c>
      <c r="J318" s="4">
        <v>2.12E-2</v>
      </c>
      <c r="K318" s="4">
        <v>9.06E-2</v>
      </c>
    </row>
    <row r="319" spans="1:11" x14ac:dyDescent="0.15">
      <c r="A319" s="1">
        <v>406</v>
      </c>
      <c r="B319" s="1">
        <v>1164.5</v>
      </c>
      <c r="C319" s="1">
        <v>100285300736</v>
      </c>
      <c r="D319" s="1">
        <v>23.4</v>
      </c>
      <c r="E319" s="1">
        <v>38.299999999999997</v>
      </c>
      <c r="F319" s="17">
        <v>-3.42</v>
      </c>
      <c r="G319" s="1">
        <v>61.6</v>
      </c>
      <c r="H319" s="4">
        <v>5.5500000000000001E-2</v>
      </c>
      <c r="I319" s="1">
        <v>210.6</v>
      </c>
      <c r="J319" s="4">
        <v>2.12E-2</v>
      </c>
      <c r="K319" s="4">
        <v>9.06E-2</v>
      </c>
    </row>
    <row r="320" spans="1:11" x14ac:dyDescent="0.15">
      <c r="A320" s="1">
        <v>407</v>
      </c>
      <c r="B320" s="1">
        <v>1165.0999999999999</v>
      </c>
      <c r="C320" s="1">
        <v>100299726848</v>
      </c>
      <c r="D320" s="1">
        <v>23.4</v>
      </c>
      <c r="E320" s="1">
        <v>38.299999999999997</v>
      </c>
      <c r="F320" s="17">
        <v>-3.42</v>
      </c>
      <c r="G320" s="1">
        <v>61.6</v>
      </c>
      <c r="H320" s="4">
        <v>5.5500000000000001E-2</v>
      </c>
      <c r="I320" s="1">
        <v>210.6</v>
      </c>
      <c r="J320" s="4">
        <v>2.12E-2</v>
      </c>
      <c r="K320" s="4">
        <v>9.06E-2</v>
      </c>
    </row>
    <row r="321" spans="1:11" x14ac:dyDescent="0.15">
      <c r="A321" s="1">
        <v>408</v>
      </c>
      <c r="B321" s="1">
        <v>1165.3</v>
      </c>
      <c r="C321" s="1">
        <v>100314669056</v>
      </c>
      <c r="D321" s="1">
        <v>23.5</v>
      </c>
      <c r="E321" s="1">
        <v>38.299999999999997</v>
      </c>
      <c r="F321" s="17">
        <v>-3.42</v>
      </c>
      <c r="G321" s="1">
        <v>61.6</v>
      </c>
      <c r="H321" s="4">
        <v>5.5500000000000001E-2</v>
      </c>
      <c r="I321" s="1">
        <v>210.6</v>
      </c>
      <c r="J321" s="4">
        <v>2.12E-2</v>
      </c>
      <c r="K321" s="4">
        <v>9.06E-2</v>
      </c>
    </row>
    <row r="322" spans="1:11" x14ac:dyDescent="0.15">
      <c r="A322" s="1">
        <v>409</v>
      </c>
      <c r="B322" s="1">
        <v>1164.7</v>
      </c>
      <c r="C322" s="1">
        <v>100290281472</v>
      </c>
      <c r="D322" s="1">
        <v>23.5</v>
      </c>
      <c r="E322" s="1">
        <v>38.4</v>
      </c>
      <c r="F322" s="17">
        <v>-3.42</v>
      </c>
      <c r="G322" s="1">
        <v>61.6</v>
      </c>
      <c r="H322" s="4">
        <v>5.5500000000000001E-2</v>
      </c>
      <c r="I322" s="1">
        <v>210.6</v>
      </c>
      <c r="J322" s="4">
        <v>2.12E-2</v>
      </c>
      <c r="K322" s="4">
        <v>9.06E-2</v>
      </c>
    </row>
    <row r="323" spans="1:11" x14ac:dyDescent="0.15">
      <c r="A323" s="1">
        <v>410</v>
      </c>
      <c r="B323" s="1">
        <v>1164.7</v>
      </c>
      <c r="C323" s="1">
        <v>100289593344</v>
      </c>
      <c r="D323" s="1">
        <v>23.5</v>
      </c>
      <c r="E323" s="1">
        <v>38.4</v>
      </c>
      <c r="F323" s="17">
        <v>-3.42</v>
      </c>
      <c r="G323" s="1">
        <v>61.6</v>
      </c>
      <c r="H323" s="4">
        <v>5.5500000000000001E-2</v>
      </c>
      <c r="I323" s="1">
        <v>210.6</v>
      </c>
      <c r="J323" s="4">
        <v>2.12E-2</v>
      </c>
      <c r="K323" s="4">
        <v>9.06E-2</v>
      </c>
    </row>
    <row r="324" spans="1:11" x14ac:dyDescent="0.15">
      <c r="A324" s="1">
        <v>411</v>
      </c>
      <c r="B324" s="1">
        <v>1165.2</v>
      </c>
      <c r="C324" s="1">
        <v>100297662464</v>
      </c>
      <c r="D324" s="1">
        <v>23.5</v>
      </c>
      <c r="E324" s="1">
        <v>38.5</v>
      </c>
      <c r="F324" s="17">
        <v>-3.42</v>
      </c>
      <c r="G324" s="1">
        <v>61.6</v>
      </c>
      <c r="H324" s="4">
        <v>5.5500000000000001E-2</v>
      </c>
      <c r="I324" s="1">
        <v>210.7</v>
      </c>
      <c r="J324" s="4">
        <v>2.12E-2</v>
      </c>
      <c r="K324" s="4">
        <v>9.06E-2</v>
      </c>
    </row>
    <row r="325" spans="1:11" x14ac:dyDescent="0.15">
      <c r="A325" s="1">
        <v>412</v>
      </c>
      <c r="B325" s="1">
        <v>1165.3</v>
      </c>
      <c r="C325" s="1">
        <v>100419305472</v>
      </c>
      <c r="D325" s="1">
        <v>23.5</v>
      </c>
      <c r="E325" s="1">
        <v>38.5</v>
      </c>
      <c r="F325" s="17">
        <v>-3.42</v>
      </c>
      <c r="G325" s="1">
        <v>61.6</v>
      </c>
      <c r="H325" s="4">
        <v>5.5500000000000001E-2</v>
      </c>
      <c r="I325" s="1">
        <v>210.7</v>
      </c>
      <c r="J325" s="4">
        <v>2.12E-2</v>
      </c>
      <c r="K325" s="4">
        <v>9.0700000000000003E-2</v>
      </c>
    </row>
    <row r="326" spans="1:11" x14ac:dyDescent="0.15">
      <c r="A326" s="1">
        <v>413</v>
      </c>
      <c r="B326" s="1">
        <v>1165.5999999999999</v>
      </c>
      <c r="C326" s="1">
        <v>100259897344</v>
      </c>
      <c r="D326" s="1">
        <v>23.5</v>
      </c>
      <c r="E326" s="1">
        <v>38.5</v>
      </c>
      <c r="F326" s="17">
        <v>-3.42</v>
      </c>
      <c r="G326" s="1">
        <v>61.6</v>
      </c>
      <c r="H326" s="4">
        <v>5.5500000000000001E-2</v>
      </c>
      <c r="I326" s="1">
        <v>210.7</v>
      </c>
      <c r="J326" s="4">
        <v>2.12E-2</v>
      </c>
      <c r="K326" s="4">
        <v>9.06E-2</v>
      </c>
    </row>
    <row r="327" spans="1:11" x14ac:dyDescent="0.15">
      <c r="A327" s="1">
        <v>414</v>
      </c>
      <c r="B327" s="1">
        <v>1166.0999999999999</v>
      </c>
      <c r="C327" s="1">
        <v>100618215424</v>
      </c>
      <c r="D327" s="1">
        <v>23.5</v>
      </c>
      <c r="E327" s="1">
        <v>38.6</v>
      </c>
      <c r="F327" s="17">
        <v>-3.42</v>
      </c>
      <c r="G327" s="1">
        <v>61.6</v>
      </c>
      <c r="H327" s="4">
        <v>5.5500000000000001E-2</v>
      </c>
      <c r="I327" s="1">
        <v>210.7</v>
      </c>
      <c r="J327" s="4">
        <v>2.1299999999999999E-2</v>
      </c>
      <c r="K327" s="4">
        <v>9.0700000000000003E-2</v>
      </c>
    </row>
    <row r="328" spans="1:11" x14ac:dyDescent="0.15">
      <c r="A328" s="1">
        <v>415</v>
      </c>
      <c r="B328" s="1">
        <v>1166.0999999999999</v>
      </c>
      <c r="C328" s="1">
        <v>100265385984</v>
      </c>
      <c r="D328" s="1">
        <v>23.5</v>
      </c>
      <c r="E328" s="1">
        <v>38.6</v>
      </c>
      <c r="F328" s="17">
        <v>-3.42</v>
      </c>
      <c r="G328" s="1">
        <v>61.6</v>
      </c>
      <c r="H328" s="4">
        <v>5.5500000000000001E-2</v>
      </c>
      <c r="I328" s="1">
        <v>210.7</v>
      </c>
      <c r="J328" s="4">
        <v>2.1299999999999999E-2</v>
      </c>
      <c r="K328" s="4">
        <v>9.06E-2</v>
      </c>
    </row>
    <row r="329" spans="1:11" x14ac:dyDescent="0.15">
      <c r="A329" s="1">
        <v>416</v>
      </c>
      <c r="B329" s="1">
        <v>1167.0999999999999</v>
      </c>
      <c r="C329" s="1">
        <v>100305567744</v>
      </c>
      <c r="D329" s="1">
        <v>23.5</v>
      </c>
      <c r="E329" s="1">
        <v>38.6</v>
      </c>
      <c r="F329" s="17">
        <v>-3.42</v>
      </c>
      <c r="G329" s="1">
        <v>61.6</v>
      </c>
      <c r="H329" s="4">
        <v>5.5500000000000001E-2</v>
      </c>
      <c r="I329" s="1">
        <v>210.7</v>
      </c>
      <c r="J329" s="4">
        <v>2.1299999999999999E-2</v>
      </c>
      <c r="K329" s="4">
        <v>9.06E-2</v>
      </c>
    </row>
    <row r="330" spans="1:11" x14ac:dyDescent="0.15">
      <c r="A330" s="1">
        <v>417</v>
      </c>
      <c r="B330" s="1">
        <v>1167</v>
      </c>
      <c r="C330" s="1">
        <v>100303331328</v>
      </c>
      <c r="D330" s="1">
        <v>23.5</v>
      </c>
      <c r="E330" s="1">
        <v>38.700000000000003</v>
      </c>
      <c r="F330" s="17">
        <v>-3.42</v>
      </c>
      <c r="G330" s="1">
        <v>61.6</v>
      </c>
      <c r="H330" s="4">
        <v>5.5500000000000001E-2</v>
      </c>
      <c r="I330" s="1">
        <v>210.7</v>
      </c>
      <c r="J330" s="4">
        <v>2.1299999999999999E-2</v>
      </c>
      <c r="K330" s="4">
        <v>9.06E-2</v>
      </c>
    </row>
    <row r="331" spans="1:11" x14ac:dyDescent="0.15">
      <c r="A331" s="1">
        <v>418</v>
      </c>
      <c r="B331" s="1">
        <v>1167.5999999999999</v>
      </c>
      <c r="C331" s="1">
        <v>100302815232</v>
      </c>
      <c r="D331" s="1">
        <v>23.5</v>
      </c>
      <c r="E331" s="1">
        <v>38.700000000000003</v>
      </c>
      <c r="F331" s="17">
        <v>-3.42</v>
      </c>
      <c r="G331" s="1">
        <v>61.6</v>
      </c>
      <c r="H331" s="4">
        <v>5.5500000000000001E-2</v>
      </c>
      <c r="I331" s="1">
        <v>210.7</v>
      </c>
      <c r="J331" s="4">
        <v>2.1299999999999999E-2</v>
      </c>
      <c r="K331" s="4">
        <v>9.06E-2</v>
      </c>
    </row>
    <row r="332" spans="1:11" x14ac:dyDescent="0.15">
      <c r="A332" s="1">
        <v>419</v>
      </c>
      <c r="B332" s="1">
        <v>1168.3</v>
      </c>
      <c r="C332" s="1">
        <v>100307107840</v>
      </c>
      <c r="D332" s="1">
        <v>23.5</v>
      </c>
      <c r="E332" s="1">
        <v>38.799999999999997</v>
      </c>
      <c r="F332" s="17">
        <v>-3.42</v>
      </c>
      <c r="G332" s="1">
        <v>61.6</v>
      </c>
      <c r="H332" s="4">
        <v>5.5500000000000001E-2</v>
      </c>
      <c r="I332" s="1">
        <v>210.7</v>
      </c>
      <c r="J332" s="4">
        <v>2.1299999999999999E-2</v>
      </c>
      <c r="K332" s="4">
        <v>9.06E-2</v>
      </c>
    </row>
    <row r="333" spans="1:11" x14ac:dyDescent="0.15">
      <c r="A333" s="1">
        <v>420</v>
      </c>
      <c r="B333" s="1">
        <v>1167.7</v>
      </c>
      <c r="C333" s="1">
        <v>100304535552</v>
      </c>
      <c r="D333" s="1">
        <v>23.5</v>
      </c>
      <c r="E333" s="1">
        <v>38.799999999999997</v>
      </c>
      <c r="F333" s="17">
        <v>-3.42</v>
      </c>
      <c r="G333" s="1">
        <v>61.6</v>
      </c>
      <c r="H333" s="4">
        <v>5.5500000000000001E-2</v>
      </c>
      <c r="I333" s="1">
        <v>210.7</v>
      </c>
      <c r="J333" s="4">
        <v>2.1299999999999999E-2</v>
      </c>
      <c r="K333" s="4">
        <v>9.06E-2</v>
      </c>
    </row>
    <row r="334" spans="1:11" x14ac:dyDescent="0.15">
      <c r="A334" s="1">
        <v>421</v>
      </c>
      <c r="B334" s="1">
        <v>1167.5999999999999</v>
      </c>
      <c r="C334" s="1">
        <v>100311408640</v>
      </c>
      <c r="D334" s="1">
        <v>23.5</v>
      </c>
      <c r="E334" s="1">
        <v>38.799999999999997</v>
      </c>
      <c r="F334" s="17">
        <v>-3.42</v>
      </c>
      <c r="G334" s="1">
        <v>61.6</v>
      </c>
      <c r="H334" s="4">
        <v>5.5500000000000001E-2</v>
      </c>
      <c r="I334" s="1">
        <v>210.7</v>
      </c>
      <c r="J334" s="4">
        <v>2.1299999999999999E-2</v>
      </c>
      <c r="K334" s="4">
        <v>9.06E-2</v>
      </c>
    </row>
    <row r="335" spans="1:11" x14ac:dyDescent="0.15">
      <c r="A335" s="1">
        <v>422</v>
      </c>
      <c r="B335" s="1">
        <v>1167.5</v>
      </c>
      <c r="C335" s="1">
        <v>100330471424</v>
      </c>
      <c r="D335" s="1">
        <v>23.5</v>
      </c>
      <c r="E335" s="1">
        <v>38.9</v>
      </c>
      <c r="F335" s="17">
        <v>-3.42</v>
      </c>
      <c r="G335" s="1">
        <v>61.6</v>
      </c>
      <c r="H335" s="4">
        <v>5.5500000000000001E-2</v>
      </c>
      <c r="I335" s="1">
        <v>210.7</v>
      </c>
      <c r="J335" s="4">
        <v>2.1299999999999999E-2</v>
      </c>
      <c r="K335" s="4">
        <v>9.06E-2</v>
      </c>
    </row>
    <row r="336" spans="1:11" x14ac:dyDescent="0.15">
      <c r="A336" s="1">
        <v>423</v>
      </c>
      <c r="B336" s="1">
        <v>1167.8</v>
      </c>
      <c r="C336" s="1">
        <v>100322222080</v>
      </c>
      <c r="D336" s="1">
        <v>23.5</v>
      </c>
      <c r="E336" s="1">
        <v>38.9</v>
      </c>
      <c r="F336" s="17">
        <v>-3.42</v>
      </c>
      <c r="G336" s="1">
        <v>61.6</v>
      </c>
      <c r="H336" s="4">
        <v>5.5500000000000001E-2</v>
      </c>
      <c r="I336" s="1">
        <v>210.7</v>
      </c>
      <c r="J336" s="4">
        <v>2.1299999999999999E-2</v>
      </c>
      <c r="K336" s="4">
        <v>9.06E-2</v>
      </c>
    </row>
    <row r="337" spans="1:11" x14ac:dyDescent="0.15">
      <c r="A337" s="1">
        <v>424</v>
      </c>
      <c r="B337" s="1">
        <v>1168.3</v>
      </c>
      <c r="C337" s="1">
        <v>100316553216</v>
      </c>
      <c r="D337" s="1">
        <v>23.5</v>
      </c>
      <c r="E337" s="1">
        <v>39</v>
      </c>
      <c r="F337" s="17">
        <v>-3.42</v>
      </c>
      <c r="G337" s="1">
        <v>61.6</v>
      </c>
      <c r="H337" s="4">
        <v>5.5500000000000001E-2</v>
      </c>
      <c r="I337" s="1">
        <v>210.7</v>
      </c>
      <c r="J337" s="4">
        <v>2.1299999999999999E-2</v>
      </c>
      <c r="K337" s="4">
        <v>9.06E-2</v>
      </c>
    </row>
    <row r="338" spans="1:11" x14ac:dyDescent="0.15">
      <c r="A338" s="1">
        <v>425</v>
      </c>
      <c r="B338" s="1">
        <v>1168.5999999999999</v>
      </c>
      <c r="C338" s="1">
        <v>100313980928</v>
      </c>
      <c r="D338" s="1">
        <v>23.4</v>
      </c>
      <c r="E338" s="1">
        <v>39</v>
      </c>
      <c r="F338" s="17">
        <v>-3.42</v>
      </c>
      <c r="G338" s="1">
        <v>61.6</v>
      </c>
      <c r="H338" s="4">
        <v>5.5500000000000001E-2</v>
      </c>
      <c r="I338" s="1">
        <v>210.8</v>
      </c>
      <c r="J338" s="4">
        <v>2.1299999999999999E-2</v>
      </c>
      <c r="K338" s="4">
        <v>9.06E-2</v>
      </c>
    </row>
    <row r="339" spans="1:11" x14ac:dyDescent="0.15">
      <c r="A339" s="1">
        <v>426</v>
      </c>
      <c r="B339" s="1">
        <v>1168.7</v>
      </c>
      <c r="C339" s="1">
        <v>100309516288</v>
      </c>
      <c r="D339" s="1">
        <v>23.4</v>
      </c>
      <c r="E339" s="1">
        <v>39</v>
      </c>
      <c r="F339" s="17">
        <v>-3.42</v>
      </c>
      <c r="G339" s="1">
        <v>61.6</v>
      </c>
      <c r="H339" s="4">
        <v>5.5500000000000001E-2</v>
      </c>
      <c r="I339" s="1">
        <v>210.8</v>
      </c>
      <c r="J339" s="4">
        <v>2.1299999999999999E-2</v>
      </c>
      <c r="K339" s="4">
        <v>9.06E-2</v>
      </c>
    </row>
    <row r="340" spans="1:11" x14ac:dyDescent="0.15">
      <c r="A340" s="1">
        <v>427</v>
      </c>
      <c r="B340" s="1">
        <v>1169.0999999999999</v>
      </c>
      <c r="C340" s="1">
        <v>100284620800</v>
      </c>
      <c r="D340" s="1">
        <v>23.4</v>
      </c>
      <c r="E340" s="1">
        <v>39.1</v>
      </c>
      <c r="F340" s="17">
        <v>-3.42</v>
      </c>
      <c r="G340" s="1">
        <v>61.6</v>
      </c>
      <c r="H340" s="4">
        <v>5.5500000000000001E-2</v>
      </c>
      <c r="I340" s="1">
        <v>210.8</v>
      </c>
      <c r="J340" s="4">
        <v>2.1299999999999999E-2</v>
      </c>
      <c r="K340" s="4">
        <v>9.06E-2</v>
      </c>
    </row>
    <row r="341" spans="1:11" x14ac:dyDescent="0.15">
      <c r="A341" s="1">
        <v>428</v>
      </c>
      <c r="B341" s="1">
        <v>1169.2</v>
      </c>
      <c r="C341" s="1">
        <v>100383211520</v>
      </c>
      <c r="D341" s="1">
        <v>23.4</v>
      </c>
      <c r="E341" s="1">
        <v>39.1</v>
      </c>
      <c r="F341" s="17">
        <v>-3.42</v>
      </c>
      <c r="G341" s="1">
        <v>61.6</v>
      </c>
      <c r="H341" s="4">
        <v>5.5500000000000001E-2</v>
      </c>
      <c r="I341" s="1">
        <v>210.8</v>
      </c>
      <c r="J341" s="4">
        <v>2.1299999999999999E-2</v>
      </c>
      <c r="K341" s="4">
        <v>9.0700000000000003E-2</v>
      </c>
    </row>
    <row r="342" spans="1:11" x14ac:dyDescent="0.15">
      <c r="A342" s="1">
        <v>429</v>
      </c>
      <c r="B342" s="1">
        <v>1169.3</v>
      </c>
      <c r="C342" s="1">
        <v>100513038336</v>
      </c>
      <c r="D342" s="1">
        <v>23.4</v>
      </c>
      <c r="E342" s="1">
        <v>39.200000000000003</v>
      </c>
      <c r="F342" s="17">
        <v>-3.42</v>
      </c>
      <c r="G342" s="1">
        <v>61.6</v>
      </c>
      <c r="H342" s="4">
        <v>5.5500000000000001E-2</v>
      </c>
      <c r="I342" s="1">
        <v>210.8</v>
      </c>
      <c r="J342" s="4">
        <v>2.1299999999999999E-2</v>
      </c>
      <c r="K342" s="4">
        <v>9.0700000000000003E-2</v>
      </c>
    </row>
    <row r="343" spans="1:11" x14ac:dyDescent="0.15">
      <c r="A343" s="1">
        <v>430</v>
      </c>
      <c r="B343" s="1">
        <v>1169.7</v>
      </c>
      <c r="C343" s="1">
        <v>100579303424</v>
      </c>
      <c r="D343" s="1">
        <v>23.4</v>
      </c>
      <c r="E343" s="1">
        <v>39.200000000000003</v>
      </c>
      <c r="F343" s="17">
        <v>-3.42</v>
      </c>
      <c r="G343" s="1">
        <v>61.6</v>
      </c>
      <c r="H343" s="4">
        <v>5.5500000000000001E-2</v>
      </c>
      <c r="I343" s="1">
        <v>210.8</v>
      </c>
      <c r="J343" s="4">
        <v>2.1299999999999999E-2</v>
      </c>
      <c r="K343" s="4">
        <v>9.0700000000000003E-2</v>
      </c>
    </row>
    <row r="344" spans="1:11" x14ac:dyDescent="0.15">
      <c r="A344" s="1">
        <v>431</v>
      </c>
      <c r="B344" s="1">
        <v>1168.9000000000001</v>
      </c>
      <c r="C344" s="1">
        <v>100356751360</v>
      </c>
      <c r="D344" s="1">
        <v>23.5</v>
      </c>
      <c r="E344" s="1">
        <v>39.200000000000003</v>
      </c>
      <c r="F344" s="17">
        <v>-3.42</v>
      </c>
      <c r="G344" s="1">
        <v>61.6</v>
      </c>
      <c r="H344" s="4">
        <v>5.5500000000000001E-2</v>
      </c>
      <c r="I344" s="1">
        <v>210.8</v>
      </c>
      <c r="J344" s="4">
        <v>2.1299999999999999E-2</v>
      </c>
      <c r="K344" s="4">
        <v>9.0700000000000003E-2</v>
      </c>
    </row>
    <row r="345" spans="1:11" x14ac:dyDescent="0.15">
      <c r="A345" s="1">
        <v>432</v>
      </c>
      <c r="B345" s="1">
        <v>1169.4000000000001</v>
      </c>
      <c r="C345" s="1">
        <v>100244103168</v>
      </c>
      <c r="D345" s="1">
        <v>23.5</v>
      </c>
      <c r="E345" s="1">
        <v>39.299999999999997</v>
      </c>
      <c r="F345" s="17">
        <v>-3.42</v>
      </c>
      <c r="G345" s="1">
        <v>61.6</v>
      </c>
      <c r="H345" s="4">
        <v>5.5500000000000001E-2</v>
      </c>
      <c r="I345" s="1">
        <v>210.8</v>
      </c>
      <c r="J345" s="4">
        <v>2.1299999999999999E-2</v>
      </c>
      <c r="K345" s="4">
        <v>9.06E-2</v>
      </c>
    </row>
    <row r="346" spans="1:11" x14ac:dyDescent="0.15">
      <c r="A346" s="1">
        <v>433</v>
      </c>
      <c r="B346" s="1">
        <v>1169.5999999999999</v>
      </c>
      <c r="C346" s="1">
        <v>100594286592</v>
      </c>
      <c r="D346" s="1">
        <v>23.5</v>
      </c>
      <c r="E346" s="1">
        <v>39.299999999999997</v>
      </c>
      <c r="F346" s="17">
        <v>-3.42</v>
      </c>
      <c r="G346" s="1">
        <v>61.6</v>
      </c>
      <c r="H346" s="4">
        <v>5.5500000000000001E-2</v>
      </c>
      <c r="I346" s="1">
        <v>210.8</v>
      </c>
      <c r="J346" s="4">
        <v>2.1299999999999999E-2</v>
      </c>
      <c r="K346" s="4">
        <v>9.0700000000000003E-2</v>
      </c>
    </row>
    <row r="347" spans="1:11" x14ac:dyDescent="0.15">
      <c r="A347" s="1">
        <v>434</v>
      </c>
      <c r="B347" s="1">
        <v>1244.8</v>
      </c>
      <c r="C347" s="1">
        <v>102059638784</v>
      </c>
      <c r="D347" s="1">
        <v>23.5</v>
      </c>
      <c r="E347" s="1">
        <v>39.4</v>
      </c>
      <c r="F347" s="17">
        <v>-2.06</v>
      </c>
      <c r="G347" s="1">
        <v>36.1</v>
      </c>
      <c r="H347" s="4">
        <v>5.7000000000000002E-2</v>
      </c>
      <c r="I347" s="1">
        <v>74.400000000000006</v>
      </c>
      <c r="J347" s="4">
        <v>2.2800000000000001E-2</v>
      </c>
      <c r="K347" s="4">
        <v>9.0700000000000003E-2</v>
      </c>
    </row>
    <row r="348" spans="1:11" x14ac:dyDescent="0.15">
      <c r="A348" s="1">
        <v>435</v>
      </c>
      <c r="B348" s="1">
        <v>1317</v>
      </c>
      <c r="C348" s="1">
        <v>102712541184</v>
      </c>
      <c r="D348" s="1">
        <v>23.5</v>
      </c>
      <c r="E348" s="1">
        <v>39.4</v>
      </c>
      <c r="F348" s="17">
        <v>-1.47E-3</v>
      </c>
      <c r="G348" s="1">
        <v>0</v>
      </c>
      <c r="H348" s="4">
        <v>3.09E-2</v>
      </c>
      <c r="I348" s="1">
        <v>0</v>
      </c>
      <c r="J348" s="4">
        <v>2.41E-2</v>
      </c>
      <c r="K348" s="4">
        <v>9.0800000000000006E-2</v>
      </c>
    </row>
    <row r="349" spans="1:11" x14ac:dyDescent="0.15">
      <c r="A349" s="1">
        <v>436</v>
      </c>
      <c r="B349" s="1">
        <v>1272.2</v>
      </c>
      <c r="C349" s="1">
        <v>102573580288</v>
      </c>
      <c r="D349" s="1">
        <v>23.6</v>
      </c>
      <c r="E349" s="1">
        <v>39.4</v>
      </c>
      <c r="F349" s="17">
        <v>-1.47E-4</v>
      </c>
      <c r="G349" s="1">
        <v>0</v>
      </c>
      <c r="H349" s="4">
        <v>7.5799999999999999E-3</v>
      </c>
      <c r="I349" s="1">
        <v>0</v>
      </c>
      <c r="J349" s="4">
        <v>2.3300000000000001E-2</v>
      </c>
      <c r="K349" s="4">
        <v>9.0700000000000003E-2</v>
      </c>
    </row>
    <row r="350" spans="1:11" x14ac:dyDescent="0.15">
      <c r="A350" s="1">
        <v>437</v>
      </c>
      <c r="B350" s="1">
        <v>1232.0999999999999</v>
      </c>
      <c r="C350" s="1">
        <v>103050313728</v>
      </c>
      <c r="D350" s="1">
        <v>23.6</v>
      </c>
      <c r="E350" s="1">
        <v>39.5</v>
      </c>
      <c r="F350" s="17">
        <v>6.3200000000000005E-5</v>
      </c>
      <c r="G350" s="1">
        <v>0</v>
      </c>
      <c r="H350" s="4">
        <v>5.8300000000000001E-3</v>
      </c>
      <c r="I350" s="1">
        <v>0</v>
      </c>
      <c r="J350" s="4">
        <v>2.2499999999999999E-2</v>
      </c>
      <c r="K350" s="4">
        <v>9.0800000000000006E-2</v>
      </c>
    </row>
    <row r="351" spans="1:11" x14ac:dyDescent="0.15">
      <c r="A351" s="1">
        <v>438</v>
      </c>
      <c r="B351" s="1">
        <v>1196.3</v>
      </c>
      <c r="C351" s="1">
        <v>102327681024</v>
      </c>
      <c r="D351" s="1">
        <v>23.6</v>
      </c>
      <c r="E351" s="1">
        <v>39.5</v>
      </c>
      <c r="F351" s="17">
        <v>5.4799999999999998E-4</v>
      </c>
      <c r="G351" s="1">
        <v>0</v>
      </c>
      <c r="H351" s="4">
        <v>9.9000000000000005E-2</v>
      </c>
      <c r="I351" s="1">
        <v>0</v>
      </c>
      <c r="J351" s="4">
        <v>2.18E-2</v>
      </c>
      <c r="K351" s="4">
        <v>9.0700000000000003E-2</v>
      </c>
    </row>
    <row r="352" spans="1:11" x14ac:dyDescent="0.15">
      <c r="A352" s="1">
        <v>439</v>
      </c>
      <c r="B352" s="1">
        <v>1164.5999999999999</v>
      </c>
      <c r="C352" s="1">
        <v>102340100096</v>
      </c>
      <c r="D352" s="1">
        <v>23.6</v>
      </c>
      <c r="E352" s="1">
        <v>39.5</v>
      </c>
      <c r="F352" s="17">
        <v>8.2200000000000003E-4</v>
      </c>
      <c r="G352" s="1">
        <v>0</v>
      </c>
      <c r="H352" s="4">
        <v>0.17799999999999999</v>
      </c>
      <c r="I352" s="1">
        <v>0</v>
      </c>
      <c r="J352" s="4">
        <v>2.12E-2</v>
      </c>
      <c r="K352" s="4">
        <v>9.0700000000000003E-2</v>
      </c>
    </row>
    <row r="353" spans="1:11" x14ac:dyDescent="0.15">
      <c r="A353" s="1">
        <v>440</v>
      </c>
      <c r="B353" s="1">
        <v>1135.9000000000001</v>
      </c>
      <c r="C353" s="1">
        <v>101788409856</v>
      </c>
      <c r="D353" s="1">
        <v>23.6</v>
      </c>
      <c r="E353" s="1">
        <v>39.5</v>
      </c>
      <c r="F353" s="17">
        <v>9.2699999999999998E-4</v>
      </c>
      <c r="G353" s="1">
        <v>0</v>
      </c>
      <c r="H353" s="4">
        <v>0.38300000000000001</v>
      </c>
      <c r="I353" s="1">
        <v>0</v>
      </c>
      <c r="J353" s="4">
        <v>2.07E-2</v>
      </c>
      <c r="K353" s="4">
        <v>9.0700000000000003E-2</v>
      </c>
    </row>
    <row r="354" spans="1:11" x14ac:dyDescent="0.15">
      <c r="A354" s="1">
        <v>441</v>
      </c>
      <c r="B354" s="1">
        <v>1109.8</v>
      </c>
      <c r="C354" s="1">
        <v>101540438016</v>
      </c>
      <c r="D354" s="1">
        <v>23.6</v>
      </c>
      <c r="E354" s="1">
        <v>39.6</v>
      </c>
      <c r="F354" s="17">
        <v>7.7899999999999996E-4</v>
      </c>
      <c r="G354" s="1">
        <v>0</v>
      </c>
      <c r="H354" s="4">
        <v>0.34899999999999998</v>
      </c>
      <c r="I354" s="1">
        <v>0</v>
      </c>
      <c r="J354" s="4">
        <v>2.0199999999999999E-2</v>
      </c>
      <c r="K354" s="4">
        <v>9.0700000000000003E-2</v>
      </c>
    </row>
    <row r="355" spans="1:11" x14ac:dyDescent="0.15">
      <c r="A355" s="1">
        <v>442</v>
      </c>
      <c r="B355" s="1">
        <v>1085.8</v>
      </c>
      <c r="C355" s="1">
        <v>101587353600</v>
      </c>
      <c r="D355" s="1">
        <v>23.6</v>
      </c>
      <c r="E355" s="1">
        <v>39.6</v>
      </c>
      <c r="F355" s="17">
        <v>1.0300000000000001E-3</v>
      </c>
      <c r="G355" s="1">
        <v>0</v>
      </c>
      <c r="H355" s="4">
        <v>-3.15</v>
      </c>
      <c r="I355" s="1">
        <v>0</v>
      </c>
      <c r="J355" s="4">
        <v>1.9699999999999999E-2</v>
      </c>
      <c r="K355" s="4">
        <v>9.0700000000000003E-2</v>
      </c>
    </row>
    <row r="356" spans="1:11" x14ac:dyDescent="0.15">
      <c r="A356" s="1">
        <v>443</v>
      </c>
      <c r="B356" s="1">
        <v>1063.9000000000001</v>
      </c>
      <c r="C356" s="1">
        <v>101485912064</v>
      </c>
      <c r="D356" s="1">
        <v>23.6</v>
      </c>
      <c r="E356" s="1">
        <v>39.6</v>
      </c>
      <c r="F356" s="17">
        <v>1.0499999999999999E-3</v>
      </c>
      <c r="G356" s="1">
        <v>0</v>
      </c>
      <c r="H356" s="4">
        <v>0.70099999999999996</v>
      </c>
      <c r="I356" s="1">
        <v>0</v>
      </c>
      <c r="J356" s="4">
        <v>1.9300000000000001E-2</v>
      </c>
      <c r="K356" s="4">
        <v>9.0700000000000003E-2</v>
      </c>
    </row>
    <row r="357" spans="1:11" x14ac:dyDescent="0.15">
      <c r="A357" s="1">
        <v>444</v>
      </c>
      <c r="B357" s="1">
        <v>1043.3</v>
      </c>
      <c r="C357" s="1">
        <v>101132673024</v>
      </c>
      <c r="D357" s="1">
        <v>23.6</v>
      </c>
      <c r="E357" s="1">
        <v>39.6</v>
      </c>
      <c r="F357" s="17">
        <v>1.1000000000000001E-3</v>
      </c>
      <c r="G357" s="1">
        <v>0</v>
      </c>
      <c r="H357" s="4">
        <v>-1.58</v>
      </c>
      <c r="I357" s="1">
        <v>0</v>
      </c>
      <c r="J357" s="4">
        <v>1.89E-2</v>
      </c>
      <c r="K357" s="4">
        <v>9.0700000000000003E-2</v>
      </c>
    </row>
    <row r="358" spans="1:11" x14ac:dyDescent="0.15">
      <c r="A358" s="1">
        <v>445</v>
      </c>
      <c r="B358" s="1">
        <v>1024.2</v>
      </c>
      <c r="C358" s="1">
        <v>100927463424</v>
      </c>
      <c r="D358" s="1">
        <v>23.6</v>
      </c>
      <c r="E358" s="1">
        <v>39.6</v>
      </c>
      <c r="F358" s="17">
        <v>1.14E-3</v>
      </c>
      <c r="G358" s="1">
        <v>0</v>
      </c>
      <c r="H358" s="4">
        <v>5.13</v>
      </c>
      <c r="I358" s="1">
        <v>0</v>
      </c>
      <c r="J358" s="4">
        <v>1.8499999999999999E-2</v>
      </c>
      <c r="K358" s="4">
        <v>9.0700000000000003E-2</v>
      </c>
    </row>
    <row r="359" spans="1:11" x14ac:dyDescent="0.15">
      <c r="A359" s="1">
        <v>446</v>
      </c>
      <c r="B359" s="1">
        <v>1006.4</v>
      </c>
      <c r="C359" s="1">
        <v>100691787776</v>
      </c>
      <c r="D359" s="1">
        <v>23.6</v>
      </c>
      <c r="E359" s="1">
        <v>39.6</v>
      </c>
      <c r="F359" s="17">
        <v>9.8999999999999999E-4</v>
      </c>
      <c r="G359" s="1">
        <v>0</v>
      </c>
      <c r="H359" s="4">
        <v>-1.43</v>
      </c>
      <c r="I359" s="1">
        <v>0</v>
      </c>
      <c r="J359" s="4">
        <v>1.8100000000000002E-2</v>
      </c>
      <c r="K359" s="4">
        <v>9.0700000000000003E-2</v>
      </c>
    </row>
    <row r="360" spans="1:11" x14ac:dyDescent="0.15">
      <c r="A360" s="1">
        <v>447</v>
      </c>
      <c r="B360" s="1">
        <v>989.7</v>
      </c>
      <c r="C360" s="1">
        <v>100510801920</v>
      </c>
      <c r="D360" s="1">
        <v>23.5</v>
      </c>
      <c r="E360" s="1">
        <v>39.6</v>
      </c>
      <c r="F360" s="17">
        <v>9.0600000000000001E-4</v>
      </c>
      <c r="G360" s="1">
        <v>0</v>
      </c>
      <c r="H360" s="4">
        <v>-0.85499999999999998</v>
      </c>
      <c r="I360" s="1">
        <v>0</v>
      </c>
      <c r="J360" s="4">
        <v>1.78E-2</v>
      </c>
      <c r="K360" s="4">
        <v>9.0700000000000003E-2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topLeftCell="A3" workbookViewId="0">
      <selection activeCell="B302" sqref="B302"/>
    </sheetView>
  </sheetViews>
  <sheetFormatPr baseColWidth="10" defaultColWidth="6.83203125" defaultRowHeight="11" x14ac:dyDescent="0.15"/>
  <cols>
    <col min="1" max="16384" width="6.83203125" style="1"/>
  </cols>
  <sheetData>
    <row r="1" spans="1:11" x14ac:dyDescent="0.15">
      <c r="A1" s="1" t="s">
        <v>50</v>
      </c>
      <c r="C1" s="1" t="s">
        <v>48</v>
      </c>
      <c r="E1" s="1">
        <v>11.13</v>
      </c>
    </row>
    <row r="3" spans="1:1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15">
      <c r="A4" s="1">
        <v>251</v>
      </c>
      <c r="B4" s="1">
        <v>297.10000000000002</v>
      </c>
      <c r="C4" s="1">
        <v>100503404544</v>
      </c>
      <c r="D4" s="1">
        <v>23.4</v>
      </c>
      <c r="E4" s="1">
        <v>45.5</v>
      </c>
      <c r="F4" s="4">
        <v>1.1800000000000001E-3</v>
      </c>
      <c r="G4" s="1">
        <v>0</v>
      </c>
      <c r="H4" s="4">
        <v>-6.8000000000000005E-2</v>
      </c>
      <c r="I4" s="1">
        <v>0</v>
      </c>
      <c r="J4" s="4">
        <v>4.0000000000000001E-3</v>
      </c>
      <c r="K4" s="4">
        <v>9.0700000000000003E-2</v>
      </c>
    </row>
    <row r="5" spans="1:11" x14ac:dyDescent="0.15">
      <c r="A5" s="1">
        <v>252</v>
      </c>
      <c r="B5" s="1">
        <v>296.60000000000002</v>
      </c>
      <c r="C5" s="1">
        <v>100505124864</v>
      </c>
      <c r="D5" s="1">
        <v>23.5</v>
      </c>
      <c r="E5" s="1">
        <v>45.4</v>
      </c>
      <c r="F5" s="4">
        <v>1.07E-3</v>
      </c>
      <c r="G5" s="1">
        <v>0</v>
      </c>
      <c r="H5" s="4">
        <v>-6.4600000000000005E-2</v>
      </c>
      <c r="I5" s="1">
        <v>0</v>
      </c>
      <c r="J5" s="4">
        <v>3.9899999999999996E-3</v>
      </c>
      <c r="K5" s="4">
        <v>9.0700000000000003E-2</v>
      </c>
    </row>
    <row r="6" spans="1:11" x14ac:dyDescent="0.15">
      <c r="A6" s="1">
        <v>253</v>
      </c>
      <c r="B6" s="1">
        <v>296.2</v>
      </c>
      <c r="C6" s="1">
        <v>100522672128</v>
      </c>
      <c r="D6" s="1">
        <v>23.5</v>
      </c>
      <c r="E6" s="1">
        <v>45.4</v>
      </c>
      <c r="F6" s="4">
        <v>1.16E-3</v>
      </c>
      <c r="G6" s="1">
        <v>0</v>
      </c>
      <c r="H6" s="4">
        <v>-7.3800000000000004E-2</v>
      </c>
      <c r="I6" s="1">
        <v>0</v>
      </c>
      <c r="J6" s="4">
        <v>3.98E-3</v>
      </c>
      <c r="K6" s="4">
        <v>9.0700000000000003E-2</v>
      </c>
    </row>
    <row r="7" spans="1:11" x14ac:dyDescent="0.15">
      <c r="A7" s="1">
        <v>254</v>
      </c>
      <c r="B7" s="1">
        <v>471.1</v>
      </c>
      <c r="C7" s="1">
        <v>101551734784</v>
      </c>
      <c r="D7" s="1">
        <v>23.5</v>
      </c>
      <c r="E7" s="1">
        <v>45.3</v>
      </c>
      <c r="F7" s="4">
        <v>1.67</v>
      </c>
      <c r="G7" s="1">
        <v>101.9</v>
      </c>
      <c r="H7" s="4">
        <v>1.6400000000000001E-2</v>
      </c>
      <c r="I7" s="1">
        <v>170</v>
      </c>
      <c r="J7" s="4">
        <v>7.2700000000000004E-3</v>
      </c>
      <c r="K7" s="4">
        <v>9.0700000000000003E-2</v>
      </c>
    </row>
    <row r="8" spans="1:11" x14ac:dyDescent="0.15">
      <c r="A8" s="1">
        <v>255</v>
      </c>
      <c r="B8" s="1">
        <v>537</v>
      </c>
      <c r="C8" s="1">
        <v>101546172416</v>
      </c>
      <c r="D8" s="1">
        <v>23.5</v>
      </c>
      <c r="E8" s="1">
        <v>45.2</v>
      </c>
      <c r="F8" s="4">
        <v>1.87</v>
      </c>
      <c r="G8" s="1">
        <v>102.5</v>
      </c>
      <c r="H8" s="4">
        <v>1.83E-2</v>
      </c>
      <c r="I8" s="1">
        <v>191.7</v>
      </c>
      <c r="J8" s="4">
        <v>8.5800000000000008E-3</v>
      </c>
      <c r="K8" s="4">
        <v>9.0700000000000003E-2</v>
      </c>
    </row>
    <row r="9" spans="1:11" x14ac:dyDescent="0.15">
      <c r="A9" s="1">
        <v>256</v>
      </c>
      <c r="B9" s="1">
        <v>610.6</v>
      </c>
      <c r="C9" s="1">
        <v>101540438016</v>
      </c>
      <c r="D9" s="1">
        <v>23.5</v>
      </c>
      <c r="E9" s="1">
        <v>45.2</v>
      </c>
      <c r="F9" s="4">
        <v>2.09</v>
      </c>
      <c r="G9" s="1">
        <v>102.5</v>
      </c>
      <c r="H9" s="4">
        <v>2.0400000000000001E-2</v>
      </c>
      <c r="I9" s="1">
        <v>214</v>
      </c>
      <c r="J9" s="4">
        <v>1.01E-2</v>
      </c>
      <c r="K9" s="4">
        <v>9.0700000000000003E-2</v>
      </c>
    </row>
    <row r="10" spans="1:11" x14ac:dyDescent="0.15">
      <c r="A10" s="1">
        <v>257</v>
      </c>
      <c r="B10" s="1">
        <v>693.8</v>
      </c>
      <c r="C10" s="1">
        <v>101797642240</v>
      </c>
      <c r="D10" s="1">
        <v>23.6</v>
      </c>
      <c r="E10" s="1">
        <v>45.1</v>
      </c>
      <c r="F10" s="4">
        <v>2.33</v>
      </c>
      <c r="G10" s="1">
        <v>102.5</v>
      </c>
      <c r="H10" s="4">
        <v>2.2800000000000001E-2</v>
      </c>
      <c r="I10" s="1">
        <v>239</v>
      </c>
      <c r="J10" s="4">
        <v>1.18E-2</v>
      </c>
      <c r="K10" s="4">
        <v>9.0700000000000003E-2</v>
      </c>
    </row>
    <row r="11" spans="1:11" x14ac:dyDescent="0.15">
      <c r="A11" s="1">
        <v>258</v>
      </c>
      <c r="B11" s="1">
        <v>787</v>
      </c>
      <c r="C11" s="1">
        <v>101901107200</v>
      </c>
      <c r="D11" s="1">
        <v>23.6</v>
      </c>
      <c r="E11" s="1">
        <v>45</v>
      </c>
      <c r="F11" s="4">
        <v>2.6</v>
      </c>
      <c r="G11" s="1">
        <v>102.4</v>
      </c>
      <c r="H11" s="4">
        <v>2.5399999999999999E-2</v>
      </c>
      <c r="I11" s="1">
        <v>266.7</v>
      </c>
      <c r="J11" s="4">
        <v>1.37E-2</v>
      </c>
      <c r="K11" s="4">
        <v>9.0700000000000003E-2</v>
      </c>
    </row>
    <row r="12" spans="1:11" x14ac:dyDescent="0.15">
      <c r="A12" s="1">
        <v>259</v>
      </c>
      <c r="B12" s="1">
        <v>891.5</v>
      </c>
      <c r="C12" s="1">
        <v>101967175680</v>
      </c>
      <c r="D12" s="1">
        <v>23.6</v>
      </c>
      <c r="E12" s="1">
        <v>45</v>
      </c>
      <c r="F12" s="4">
        <v>2.91</v>
      </c>
      <c r="G12" s="1">
        <v>102.4</v>
      </c>
      <c r="H12" s="4">
        <v>2.8400000000000002E-2</v>
      </c>
      <c r="I12" s="1">
        <v>297.5</v>
      </c>
      <c r="J12" s="4">
        <v>1.5800000000000002E-2</v>
      </c>
      <c r="K12" s="4">
        <v>9.0700000000000003E-2</v>
      </c>
    </row>
    <row r="13" spans="1:11" x14ac:dyDescent="0.15">
      <c r="A13" s="1">
        <v>260</v>
      </c>
      <c r="B13" s="1">
        <v>1008</v>
      </c>
      <c r="C13" s="1">
        <v>101938061312</v>
      </c>
      <c r="D13" s="1">
        <v>23.6</v>
      </c>
      <c r="E13" s="1">
        <v>44.9</v>
      </c>
      <c r="F13" s="4">
        <v>3.24</v>
      </c>
      <c r="G13" s="1">
        <v>102.4</v>
      </c>
      <c r="H13" s="4">
        <v>3.1600000000000003E-2</v>
      </c>
      <c r="I13" s="1">
        <v>331.5</v>
      </c>
      <c r="J13" s="4">
        <v>1.8100000000000002E-2</v>
      </c>
      <c r="K13" s="4">
        <v>9.0700000000000003E-2</v>
      </c>
    </row>
    <row r="14" spans="1:11" x14ac:dyDescent="0.15">
      <c r="A14" s="1">
        <v>261</v>
      </c>
      <c r="B14" s="1">
        <v>1137.2</v>
      </c>
      <c r="C14" s="1">
        <v>101987926016</v>
      </c>
      <c r="D14" s="1">
        <v>23.6</v>
      </c>
      <c r="E14" s="1">
        <v>44.8</v>
      </c>
      <c r="F14" s="4">
        <v>3.6</v>
      </c>
      <c r="G14" s="1">
        <v>102.4</v>
      </c>
      <c r="H14" s="4">
        <v>3.5200000000000002E-2</v>
      </c>
      <c r="I14" s="1">
        <v>368.6</v>
      </c>
      <c r="J14" s="4">
        <v>2.07E-2</v>
      </c>
      <c r="K14" s="4">
        <v>9.0700000000000003E-2</v>
      </c>
    </row>
    <row r="15" spans="1:11" x14ac:dyDescent="0.15">
      <c r="A15" s="1">
        <v>262</v>
      </c>
      <c r="B15" s="1">
        <v>1279.5</v>
      </c>
      <c r="C15" s="1">
        <v>102086164480</v>
      </c>
      <c r="D15" s="1">
        <v>23.6</v>
      </c>
      <c r="E15" s="1">
        <v>44.8</v>
      </c>
      <c r="F15" s="4">
        <v>3.99</v>
      </c>
      <c r="G15" s="1">
        <v>102.3</v>
      </c>
      <c r="H15" s="4">
        <v>3.9E-2</v>
      </c>
      <c r="I15" s="1">
        <v>408.6</v>
      </c>
      <c r="J15" s="4">
        <v>2.3400000000000001E-2</v>
      </c>
      <c r="K15" s="4">
        <v>9.0700000000000003E-2</v>
      </c>
    </row>
    <row r="16" spans="1:11" x14ac:dyDescent="0.15">
      <c r="A16" s="1">
        <v>263</v>
      </c>
      <c r="B16" s="1">
        <v>1434</v>
      </c>
      <c r="C16" s="1">
        <v>102282379264</v>
      </c>
      <c r="D16" s="1">
        <v>23.6</v>
      </c>
      <c r="E16" s="1">
        <v>44.7</v>
      </c>
      <c r="F16" s="4">
        <v>4.41</v>
      </c>
      <c r="G16" s="1">
        <v>102.3</v>
      </c>
      <c r="H16" s="4">
        <v>4.3099999999999999E-2</v>
      </c>
      <c r="I16" s="1">
        <v>450.7</v>
      </c>
      <c r="J16" s="4">
        <v>2.63E-2</v>
      </c>
      <c r="K16" s="4">
        <v>9.0700000000000003E-2</v>
      </c>
    </row>
    <row r="17" spans="1:11" x14ac:dyDescent="0.15">
      <c r="A17" s="1">
        <v>264</v>
      </c>
      <c r="B17" s="1">
        <v>1598.2</v>
      </c>
      <c r="C17" s="1">
        <v>102431825920</v>
      </c>
      <c r="D17" s="1">
        <v>23.6</v>
      </c>
      <c r="E17" s="1">
        <v>44.7</v>
      </c>
      <c r="F17" s="4">
        <v>4.83</v>
      </c>
      <c r="G17" s="1">
        <v>102.3</v>
      </c>
      <c r="H17" s="4">
        <v>4.7199999999999999E-2</v>
      </c>
      <c r="I17" s="1">
        <v>494.3</v>
      </c>
      <c r="J17" s="4">
        <v>2.9100000000000001E-2</v>
      </c>
      <c r="K17" s="4">
        <v>9.0700000000000003E-2</v>
      </c>
    </row>
    <row r="18" spans="1:11" x14ac:dyDescent="0.15">
      <c r="A18" s="1">
        <v>265</v>
      </c>
      <c r="B18" s="1">
        <v>1769.7</v>
      </c>
      <c r="C18" s="1">
        <v>102600417280</v>
      </c>
      <c r="D18" s="1">
        <v>23.7</v>
      </c>
      <c r="E18" s="1">
        <v>44.6</v>
      </c>
      <c r="F18" s="4">
        <v>5.26</v>
      </c>
      <c r="G18" s="1">
        <v>102.3</v>
      </c>
      <c r="H18" s="4">
        <v>5.1400000000000001E-2</v>
      </c>
      <c r="I18" s="1">
        <v>538.1</v>
      </c>
      <c r="J18" s="4">
        <v>3.2000000000000001E-2</v>
      </c>
      <c r="K18" s="4">
        <v>9.0700000000000003E-2</v>
      </c>
    </row>
    <row r="19" spans="1:11" x14ac:dyDescent="0.15">
      <c r="A19" s="1">
        <v>266</v>
      </c>
      <c r="B19" s="1">
        <v>1944.9</v>
      </c>
      <c r="C19" s="1">
        <v>102937313280</v>
      </c>
      <c r="D19" s="1">
        <v>23.7</v>
      </c>
      <c r="E19" s="1">
        <v>44.5</v>
      </c>
      <c r="F19" s="4">
        <v>5.68</v>
      </c>
      <c r="G19" s="1">
        <v>102.3</v>
      </c>
      <c r="H19" s="4">
        <v>5.5500000000000001E-2</v>
      </c>
      <c r="I19" s="1">
        <v>580.9</v>
      </c>
      <c r="J19" s="4">
        <v>3.4700000000000002E-2</v>
      </c>
      <c r="K19" s="4">
        <v>9.0800000000000006E-2</v>
      </c>
    </row>
    <row r="20" spans="1:11" x14ac:dyDescent="0.15">
      <c r="A20" s="1">
        <v>267</v>
      </c>
      <c r="B20" s="1">
        <v>2122.9</v>
      </c>
      <c r="C20" s="1">
        <v>102967050240</v>
      </c>
      <c r="D20" s="1">
        <v>23.6</v>
      </c>
      <c r="E20" s="1">
        <v>44.5</v>
      </c>
      <c r="F20" s="4">
        <v>6.07</v>
      </c>
      <c r="G20" s="1">
        <v>102.4</v>
      </c>
      <c r="H20" s="4">
        <v>5.9299999999999999E-2</v>
      </c>
      <c r="I20" s="1">
        <v>621.20000000000005</v>
      </c>
      <c r="J20" s="4">
        <v>3.7100000000000001E-2</v>
      </c>
      <c r="K20" s="4">
        <v>9.0800000000000006E-2</v>
      </c>
    </row>
    <row r="21" spans="1:11" x14ac:dyDescent="0.15">
      <c r="A21" s="1">
        <v>268</v>
      </c>
      <c r="B21" s="1">
        <v>2314.6999999999998</v>
      </c>
      <c r="C21" s="1">
        <v>103411204096</v>
      </c>
      <c r="D21" s="1">
        <v>23.5</v>
      </c>
      <c r="E21" s="1">
        <v>44.5</v>
      </c>
      <c r="F21" s="4">
        <v>6.43</v>
      </c>
      <c r="G21" s="1">
        <v>102.4</v>
      </c>
      <c r="H21" s="4">
        <v>6.2799999999999995E-2</v>
      </c>
      <c r="I21" s="1">
        <v>658</v>
      </c>
      <c r="J21" s="4">
        <v>3.9300000000000002E-2</v>
      </c>
      <c r="K21" s="4">
        <v>9.0800000000000006E-2</v>
      </c>
    </row>
    <row r="22" spans="1:11" x14ac:dyDescent="0.15">
      <c r="A22" s="1">
        <v>269</v>
      </c>
      <c r="B22" s="1">
        <v>2572.5</v>
      </c>
      <c r="C22" s="1">
        <v>104289009664</v>
      </c>
      <c r="D22" s="1">
        <v>23.4</v>
      </c>
      <c r="E22" s="1">
        <v>44.5</v>
      </c>
      <c r="F22" s="4">
        <v>6.74</v>
      </c>
      <c r="G22" s="1">
        <v>102.4</v>
      </c>
      <c r="H22" s="4">
        <v>6.5799999999999997E-2</v>
      </c>
      <c r="I22" s="1">
        <v>690.6</v>
      </c>
      <c r="J22" s="4">
        <v>4.1099999999999998E-2</v>
      </c>
      <c r="K22" s="4">
        <v>9.0800000000000006E-2</v>
      </c>
    </row>
    <row r="23" spans="1:11" x14ac:dyDescent="0.15">
      <c r="A23" s="1">
        <v>270</v>
      </c>
      <c r="B23" s="1">
        <v>3035.3</v>
      </c>
      <c r="C23" s="1">
        <v>106392477696</v>
      </c>
      <c r="D23" s="1">
        <v>23.5</v>
      </c>
      <c r="E23" s="1">
        <v>44.5</v>
      </c>
      <c r="F23" s="4">
        <v>7.01</v>
      </c>
      <c r="G23" s="1">
        <v>102.5</v>
      </c>
      <c r="H23" s="4">
        <v>6.8400000000000002E-2</v>
      </c>
      <c r="I23" s="1">
        <v>718.7</v>
      </c>
      <c r="J23" s="4">
        <v>4.2599999999999999E-2</v>
      </c>
      <c r="K23" s="4">
        <v>9.0899999999999995E-2</v>
      </c>
    </row>
    <row r="24" spans="1:11" x14ac:dyDescent="0.15">
      <c r="A24" s="1">
        <v>271</v>
      </c>
      <c r="B24" s="1">
        <v>3896.3</v>
      </c>
      <c r="C24" s="1">
        <v>-26766586413056</v>
      </c>
      <c r="D24" s="1">
        <v>23.5</v>
      </c>
      <c r="E24" s="1">
        <v>44.5</v>
      </c>
      <c r="F24" s="4">
        <v>7.24</v>
      </c>
      <c r="G24" s="1">
        <v>102.5</v>
      </c>
      <c r="H24" s="4">
        <v>7.0599999999999996E-2</v>
      </c>
      <c r="I24" s="1">
        <v>742.1</v>
      </c>
      <c r="J24" s="4">
        <v>4.3799999999999999E-2</v>
      </c>
      <c r="K24" s="4">
        <v>-8.1500000000000003E-2</v>
      </c>
    </row>
    <row r="25" spans="1:11" x14ac:dyDescent="0.15">
      <c r="A25" s="1">
        <v>272</v>
      </c>
      <c r="B25" s="1">
        <v>5296.7</v>
      </c>
      <c r="C25" s="1">
        <v>-100414020124672</v>
      </c>
      <c r="D25" s="1">
        <v>23.5</v>
      </c>
      <c r="E25" s="1">
        <v>44.5</v>
      </c>
      <c r="F25" s="4">
        <v>7.42</v>
      </c>
      <c r="G25" s="1">
        <v>102.5</v>
      </c>
      <c r="H25" s="4">
        <v>7.2400000000000006E-2</v>
      </c>
      <c r="I25" s="1">
        <v>761.2</v>
      </c>
      <c r="J25" s="4">
        <v>4.48E-2</v>
      </c>
      <c r="K25" s="4">
        <v>-9.0700000000000003E-2</v>
      </c>
    </row>
    <row r="26" spans="1:11" x14ac:dyDescent="0.15">
      <c r="A26" s="1">
        <v>273</v>
      </c>
      <c r="B26" s="1">
        <v>7066.5</v>
      </c>
      <c r="C26" s="1">
        <v>-101133007716352</v>
      </c>
      <c r="D26" s="1">
        <v>23.5</v>
      </c>
      <c r="E26" s="1">
        <v>44.6</v>
      </c>
      <c r="F26" s="4">
        <v>7.57</v>
      </c>
      <c r="G26" s="1">
        <v>102.6</v>
      </c>
      <c r="H26" s="4">
        <v>7.3800000000000004E-2</v>
      </c>
      <c r="I26" s="1">
        <v>776.6</v>
      </c>
      <c r="J26" s="4">
        <v>4.5499999999999999E-2</v>
      </c>
      <c r="K26" s="4">
        <v>-9.0800000000000006E-2</v>
      </c>
    </row>
    <row r="27" spans="1:11" x14ac:dyDescent="0.15">
      <c r="A27" s="1">
        <v>274</v>
      </c>
      <c r="B27" s="1">
        <v>9024.5</v>
      </c>
      <c r="C27" s="1">
        <v>-101341632397312</v>
      </c>
      <c r="D27" s="1">
        <v>23.6</v>
      </c>
      <c r="E27" s="1">
        <v>44.7</v>
      </c>
      <c r="F27" s="4">
        <v>7.69</v>
      </c>
      <c r="G27" s="1">
        <v>102.6</v>
      </c>
      <c r="H27" s="4">
        <v>7.4899999999999994E-2</v>
      </c>
      <c r="I27" s="1">
        <v>788.9</v>
      </c>
      <c r="J27" s="4">
        <v>4.5999999999999999E-2</v>
      </c>
      <c r="K27" s="4">
        <v>-9.0800000000000006E-2</v>
      </c>
    </row>
    <row r="28" spans="1:11" x14ac:dyDescent="0.15">
      <c r="A28" s="1">
        <v>275</v>
      </c>
      <c r="B28" s="1">
        <v>10865.6</v>
      </c>
      <c r="C28" s="1">
        <v>-101429167521792</v>
      </c>
      <c r="D28" s="1">
        <v>23.6</v>
      </c>
      <c r="E28" s="1">
        <v>44.7</v>
      </c>
      <c r="F28" s="4">
        <v>7.78</v>
      </c>
      <c r="G28" s="1">
        <v>102.6</v>
      </c>
      <c r="H28" s="4">
        <v>7.5800000000000006E-2</v>
      </c>
      <c r="I28" s="1">
        <v>798.5</v>
      </c>
      <c r="J28" s="4">
        <v>4.6399999999999997E-2</v>
      </c>
      <c r="K28" s="4">
        <v>-9.0800000000000006E-2</v>
      </c>
    </row>
    <row r="29" spans="1:11" x14ac:dyDescent="0.15">
      <c r="A29" s="1">
        <v>276</v>
      </c>
      <c r="B29" s="1">
        <v>12315</v>
      </c>
      <c r="C29" s="1">
        <v>-101489842323456</v>
      </c>
      <c r="D29" s="1">
        <v>23.6</v>
      </c>
      <c r="E29" s="1">
        <v>44.8</v>
      </c>
      <c r="F29" s="4">
        <v>7.85</v>
      </c>
      <c r="G29" s="1">
        <v>102.6</v>
      </c>
      <c r="H29" s="4">
        <v>7.6499999999999999E-2</v>
      </c>
      <c r="I29" s="1">
        <v>805.9</v>
      </c>
      <c r="J29" s="4">
        <v>4.6600000000000003E-2</v>
      </c>
      <c r="K29" s="4">
        <v>-9.0800000000000006E-2</v>
      </c>
    </row>
    <row r="30" spans="1:11" x14ac:dyDescent="0.15">
      <c r="A30" s="1">
        <v>277</v>
      </c>
      <c r="B30" s="1">
        <v>13540.6</v>
      </c>
      <c r="C30" s="1">
        <v>-101532196405248</v>
      </c>
      <c r="D30" s="1">
        <v>23.6</v>
      </c>
      <c r="E30" s="1">
        <v>45</v>
      </c>
      <c r="F30" s="4">
        <v>7.91</v>
      </c>
      <c r="G30" s="1">
        <v>102.7</v>
      </c>
      <c r="H30" s="4">
        <v>7.6999999999999999E-2</v>
      </c>
      <c r="I30" s="1">
        <v>811.8</v>
      </c>
      <c r="J30" s="4">
        <v>4.6800000000000001E-2</v>
      </c>
      <c r="K30" s="4">
        <v>-9.0800000000000006E-2</v>
      </c>
    </row>
    <row r="31" spans="1:11" x14ac:dyDescent="0.15">
      <c r="A31" s="1">
        <v>278</v>
      </c>
      <c r="B31" s="1">
        <v>14564</v>
      </c>
      <c r="C31" s="1">
        <v>-101569131446272</v>
      </c>
      <c r="D31" s="1">
        <v>23.6</v>
      </c>
      <c r="E31" s="1">
        <v>45.1</v>
      </c>
      <c r="F31" s="4">
        <v>7.95</v>
      </c>
      <c r="G31" s="1">
        <v>102.7</v>
      </c>
      <c r="H31" s="4">
        <v>7.7399999999999997E-2</v>
      </c>
      <c r="I31" s="1">
        <v>816.3</v>
      </c>
      <c r="J31" s="4">
        <v>4.6899999999999997E-2</v>
      </c>
      <c r="K31" s="4">
        <v>-9.0800000000000006E-2</v>
      </c>
    </row>
    <row r="32" spans="1:11" x14ac:dyDescent="0.15">
      <c r="A32" s="1">
        <v>279</v>
      </c>
      <c r="B32" s="1">
        <v>15373</v>
      </c>
      <c r="C32" s="1">
        <v>-101595429732352</v>
      </c>
      <c r="D32" s="1">
        <v>23.7</v>
      </c>
      <c r="E32" s="1">
        <v>45.2</v>
      </c>
      <c r="F32" s="4">
        <v>7.98</v>
      </c>
      <c r="G32" s="1">
        <v>102.7</v>
      </c>
      <c r="H32" s="4">
        <v>7.7799999999999994E-2</v>
      </c>
      <c r="I32" s="1">
        <v>819.8</v>
      </c>
      <c r="J32" s="4">
        <v>4.7E-2</v>
      </c>
      <c r="K32" s="4">
        <v>-9.0800000000000006E-2</v>
      </c>
    </row>
    <row r="33" spans="1:11" x14ac:dyDescent="0.15">
      <c r="A33" s="1">
        <v>280</v>
      </c>
      <c r="B33" s="1">
        <v>15881</v>
      </c>
      <c r="C33" s="1">
        <v>-101596511862784</v>
      </c>
      <c r="D33" s="1">
        <v>23.7</v>
      </c>
      <c r="E33" s="1">
        <v>45.3</v>
      </c>
      <c r="F33" s="4">
        <v>8.01</v>
      </c>
      <c r="G33" s="1">
        <v>102.7</v>
      </c>
      <c r="H33" s="4">
        <v>7.8E-2</v>
      </c>
      <c r="I33" s="1">
        <v>822.6</v>
      </c>
      <c r="J33" s="4">
        <v>4.7100000000000003E-2</v>
      </c>
      <c r="K33" s="4">
        <v>-9.0800000000000006E-2</v>
      </c>
    </row>
    <row r="34" spans="1:11" x14ac:dyDescent="0.15">
      <c r="A34" s="1">
        <v>281</v>
      </c>
      <c r="B34" s="1">
        <v>16666.8</v>
      </c>
      <c r="C34" s="1">
        <v>-101617164615680</v>
      </c>
      <c r="D34" s="1">
        <v>23.6</v>
      </c>
      <c r="E34" s="1">
        <v>45.5</v>
      </c>
      <c r="F34" s="4">
        <v>8.0299999999999994</v>
      </c>
      <c r="G34" s="1">
        <v>102.7</v>
      </c>
      <c r="H34" s="4">
        <v>7.8200000000000006E-2</v>
      </c>
      <c r="I34" s="1">
        <v>824.7</v>
      </c>
      <c r="J34" s="4">
        <v>4.7199999999999999E-2</v>
      </c>
      <c r="K34" s="4">
        <v>-9.0800000000000006E-2</v>
      </c>
    </row>
    <row r="35" spans="1:11" x14ac:dyDescent="0.15">
      <c r="A35" s="1">
        <v>282</v>
      </c>
      <c r="B35" s="1">
        <v>17242.2</v>
      </c>
      <c r="C35" s="1">
        <v>-101644016549888</v>
      </c>
      <c r="D35" s="1">
        <v>23.6</v>
      </c>
      <c r="E35" s="1">
        <v>45.6</v>
      </c>
      <c r="F35" s="4">
        <v>8.0500000000000007</v>
      </c>
      <c r="G35" s="1">
        <v>102.7</v>
      </c>
      <c r="H35" s="4">
        <v>7.8399999999999997E-2</v>
      </c>
      <c r="I35" s="1">
        <v>826.4</v>
      </c>
      <c r="J35" s="4">
        <v>4.7199999999999999E-2</v>
      </c>
      <c r="K35" s="4">
        <v>-9.0800000000000006E-2</v>
      </c>
    </row>
    <row r="36" spans="1:11" x14ac:dyDescent="0.15">
      <c r="A36" s="1">
        <v>283</v>
      </c>
      <c r="B36" s="1">
        <v>17707.8</v>
      </c>
      <c r="C36" s="1">
        <v>-101652715536384</v>
      </c>
      <c r="D36" s="1">
        <v>23.6</v>
      </c>
      <c r="E36" s="1">
        <v>45.8</v>
      </c>
      <c r="F36" s="4">
        <v>8.06</v>
      </c>
      <c r="G36" s="1">
        <v>102.7</v>
      </c>
      <c r="H36" s="4">
        <v>7.85E-2</v>
      </c>
      <c r="I36" s="1">
        <v>827.8</v>
      </c>
      <c r="J36" s="4">
        <v>4.7300000000000002E-2</v>
      </c>
      <c r="K36" s="4">
        <v>-9.0800000000000006E-2</v>
      </c>
    </row>
    <row r="37" spans="1:11" x14ac:dyDescent="0.15">
      <c r="A37" s="1">
        <v>284</v>
      </c>
      <c r="B37" s="1">
        <v>18053.5</v>
      </c>
      <c r="C37" s="1">
        <v>-101651734069248</v>
      </c>
      <c r="D37" s="1">
        <v>23.6</v>
      </c>
      <c r="E37" s="1">
        <v>46</v>
      </c>
      <c r="F37" s="4">
        <v>8.07</v>
      </c>
      <c r="G37" s="1">
        <v>102.7</v>
      </c>
      <c r="H37" s="4">
        <v>7.8600000000000003E-2</v>
      </c>
      <c r="I37" s="1">
        <v>828.9</v>
      </c>
      <c r="J37" s="4">
        <v>4.7300000000000002E-2</v>
      </c>
      <c r="K37" s="4">
        <v>-9.0800000000000006E-2</v>
      </c>
    </row>
    <row r="38" spans="1:11" x14ac:dyDescent="0.15">
      <c r="A38" s="1">
        <v>285</v>
      </c>
      <c r="B38" s="1">
        <v>18329.400000000001</v>
      </c>
      <c r="C38" s="1">
        <v>-101647715926016</v>
      </c>
      <c r="D38" s="1">
        <v>23.6</v>
      </c>
      <c r="E38" s="1">
        <v>46.1</v>
      </c>
      <c r="F38" s="4">
        <v>8.08</v>
      </c>
      <c r="G38" s="1">
        <v>102.7</v>
      </c>
      <c r="H38" s="4">
        <v>7.8700000000000006E-2</v>
      </c>
      <c r="I38" s="1">
        <v>829.8</v>
      </c>
      <c r="J38" s="4">
        <v>4.7300000000000002E-2</v>
      </c>
      <c r="K38" s="4">
        <v>-9.0800000000000006E-2</v>
      </c>
    </row>
    <row r="39" spans="1:11" x14ac:dyDescent="0.15">
      <c r="A39" s="1">
        <v>286</v>
      </c>
      <c r="B39" s="1">
        <v>18546.2</v>
      </c>
      <c r="C39" s="1">
        <v>-101638362628096</v>
      </c>
      <c r="D39" s="1">
        <v>23.7</v>
      </c>
      <c r="E39" s="1">
        <v>46.3</v>
      </c>
      <c r="F39" s="4">
        <v>8.09</v>
      </c>
      <c r="G39" s="1">
        <v>102.7</v>
      </c>
      <c r="H39" s="4">
        <v>7.8799999999999995E-2</v>
      </c>
      <c r="I39" s="1">
        <v>830.6</v>
      </c>
      <c r="J39" s="4">
        <v>4.7300000000000002E-2</v>
      </c>
      <c r="K39" s="4">
        <v>-9.0800000000000006E-2</v>
      </c>
    </row>
    <row r="40" spans="1:11" x14ac:dyDescent="0.15">
      <c r="A40" s="1">
        <v>287</v>
      </c>
      <c r="B40" s="1">
        <v>18733.099999999999</v>
      </c>
      <c r="C40" s="1">
        <v>-101641298640896</v>
      </c>
      <c r="D40" s="1">
        <v>23.7</v>
      </c>
      <c r="E40" s="1">
        <v>46.5</v>
      </c>
      <c r="F40" s="4">
        <v>8.09</v>
      </c>
      <c r="G40" s="1">
        <v>102.7</v>
      </c>
      <c r="H40" s="4">
        <v>7.8799999999999995E-2</v>
      </c>
      <c r="I40" s="1">
        <v>831.3</v>
      </c>
      <c r="J40" s="4">
        <v>4.7399999999999998E-2</v>
      </c>
      <c r="K40" s="4">
        <v>-9.0800000000000006E-2</v>
      </c>
    </row>
    <row r="41" spans="1:11" x14ac:dyDescent="0.15">
      <c r="A41" s="1">
        <v>288</v>
      </c>
      <c r="B41" s="1">
        <v>18884.599999999999</v>
      </c>
      <c r="C41" s="1">
        <v>-101658478510080</v>
      </c>
      <c r="D41" s="1">
        <v>23.7</v>
      </c>
      <c r="E41" s="1">
        <v>46.7</v>
      </c>
      <c r="F41" s="4">
        <v>8.1</v>
      </c>
      <c r="G41" s="1">
        <v>102.7</v>
      </c>
      <c r="H41" s="4">
        <v>7.8899999999999998E-2</v>
      </c>
      <c r="I41" s="1">
        <v>831.8</v>
      </c>
      <c r="J41" s="4">
        <v>4.7399999999999998E-2</v>
      </c>
      <c r="K41" s="4">
        <v>-9.0800000000000006E-2</v>
      </c>
    </row>
    <row r="42" spans="1:11" x14ac:dyDescent="0.15">
      <c r="A42" s="1">
        <v>289</v>
      </c>
      <c r="B42" s="1">
        <v>19028.099999999999</v>
      </c>
      <c r="C42" s="1">
        <v>-101672940470272</v>
      </c>
      <c r="D42" s="1">
        <v>23.6</v>
      </c>
      <c r="E42" s="1">
        <v>46.8</v>
      </c>
      <c r="F42" s="4">
        <v>8.1</v>
      </c>
      <c r="G42" s="1">
        <v>102.7</v>
      </c>
      <c r="H42" s="4">
        <v>7.8899999999999998E-2</v>
      </c>
      <c r="I42" s="1">
        <v>832.3</v>
      </c>
      <c r="J42" s="4">
        <v>4.7399999999999998E-2</v>
      </c>
      <c r="K42" s="4">
        <v>-9.0800000000000006E-2</v>
      </c>
    </row>
    <row r="43" spans="1:11" x14ac:dyDescent="0.15">
      <c r="A43" s="1">
        <v>290</v>
      </c>
      <c r="B43" s="1">
        <v>19143.900000000001</v>
      </c>
      <c r="C43" s="1">
        <v>-101672177106944</v>
      </c>
      <c r="D43" s="1">
        <v>23.6</v>
      </c>
      <c r="E43" s="1">
        <v>47</v>
      </c>
      <c r="F43" s="4">
        <v>8.11</v>
      </c>
      <c r="G43" s="1">
        <v>102.7</v>
      </c>
      <c r="H43" s="4">
        <v>7.9000000000000001E-2</v>
      </c>
      <c r="I43" s="1">
        <v>832.7</v>
      </c>
      <c r="J43" s="4">
        <v>4.7399999999999998E-2</v>
      </c>
      <c r="K43" s="4">
        <v>-9.0800000000000006E-2</v>
      </c>
    </row>
    <row r="44" spans="1:11" x14ac:dyDescent="0.15">
      <c r="A44" s="1">
        <v>291</v>
      </c>
      <c r="B44" s="1">
        <v>19241.599999999999</v>
      </c>
      <c r="C44" s="1">
        <v>-101691110195200</v>
      </c>
      <c r="D44" s="1">
        <v>23.5</v>
      </c>
      <c r="E44" s="1">
        <v>47.2</v>
      </c>
      <c r="F44" s="4">
        <v>8.11</v>
      </c>
      <c r="G44" s="1">
        <v>102.7</v>
      </c>
      <c r="H44" s="4">
        <v>7.9000000000000001E-2</v>
      </c>
      <c r="I44" s="1">
        <v>833.1</v>
      </c>
      <c r="J44" s="4">
        <v>4.7399999999999998E-2</v>
      </c>
      <c r="K44" s="4">
        <v>-9.0800000000000006E-2</v>
      </c>
    </row>
    <row r="45" spans="1:11" x14ac:dyDescent="0.15">
      <c r="A45" s="1">
        <v>292</v>
      </c>
      <c r="B45" s="1">
        <v>19322.900000000001</v>
      </c>
      <c r="C45" s="1">
        <v>-101695455494144</v>
      </c>
      <c r="D45" s="1">
        <v>23.5</v>
      </c>
      <c r="E45" s="1">
        <v>47.4</v>
      </c>
      <c r="F45" s="4">
        <v>8.1199999999999992</v>
      </c>
      <c r="G45" s="1">
        <v>102.7</v>
      </c>
      <c r="H45" s="4">
        <v>7.9000000000000001E-2</v>
      </c>
      <c r="I45" s="1">
        <v>833.5</v>
      </c>
      <c r="J45" s="4">
        <v>4.7399999999999998E-2</v>
      </c>
      <c r="K45" s="4">
        <v>-9.0800000000000006E-2</v>
      </c>
    </row>
    <row r="46" spans="1:11" x14ac:dyDescent="0.15">
      <c r="A46" s="1">
        <v>293</v>
      </c>
      <c r="B46" s="1">
        <v>19413.5</v>
      </c>
      <c r="C46" s="1">
        <v>-101706553622528</v>
      </c>
      <c r="D46" s="1">
        <v>23.5</v>
      </c>
      <c r="E46" s="1">
        <v>47.6</v>
      </c>
      <c r="F46" s="4">
        <v>8.1199999999999992</v>
      </c>
      <c r="G46" s="1">
        <v>102.7</v>
      </c>
      <c r="H46" s="4">
        <v>7.9100000000000004E-2</v>
      </c>
      <c r="I46" s="1">
        <v>833.8</v>
      </c>
      <c r="J46" s="4">
        <v>4.7399999999999998E-2</v>
      </c>
      <c r="K46" s="4">
        <v>-9.0800000000000006E-2</v>
      </c>
    </row>
    <row r="47" spans="1:11" x14ac:dyDescent="0.15">
      <c r="A47" s="1">
        <v>294</v>
      </c>
      <c r="B47" s="1">
        <v>19477.099999999999</v>
      </c>
      <c r="C47" s="1">
        <v>-101693610000384</v>
      </c>
      <c r="D47" s="1">
        <v>23.6</v>
      </c>
      <c r="E47" s="1">
        <v>47.8</v>
      </c>
      <c r="F47" s="4">
        <v>8.1199999999999992</v>
      </c>
      <c r="G47" s="1">
        <v>102.7</v>
      </c>
      <c r="H47" s="4">
        <v>7.9100000000000004E-2</v>
      </c>
      <c r="I47" s="1">
        <v>834.1</v>
      </c>
      <c r="J47" s="4">
        <v>4.7399999999999998E-2</v>
      </c>
      <c r="K47" s="4">
        <v>-9.0800000000000006E-2</v>
      </c>
    </row>
    <row r="48" spans="1:11" x14ac:dyDescent="0.15">
      <c r="A48" s="1">
        <v>295</v>
      </c>
      <c r="B48" s="1">
        <v>19536.3</v>
      </c>
      <c r="C48" s="1">
        <v>-101678921547776</v>
      </c>
      <c r="D48" s="1">
        <v>23.7</v>
      </c>
      <c r="E48" s="1">
        <v>48</v>
      </c>
      <c r="F48" s="4">
        <v>8.1199999999999992</v>
      </c>
      <c r="G48" s="1">
        <v>102.7</v>
      </c>
      <c r="H48" s="4">
        <v>7.9100000000000004E-2</v>
      </c>
      <c r="I48" s="1">
        <v>834.4</v>
      </c>
      <c r="J48" s="4">
        <v>4.7399999999999998E-2</v>
      </c>
      <c r="K48" s="4">
        <v>-9.0800000000000006E-2</v>
      </c>
    </row>
    <row r="49" spans="1:11" x14ac:dyDescent="0.15">
      <c r="A49" s="1">
        <v>296</v>
      </c>
      <c r="B49" s="1">
        <v>19609.400000000001</v>
      </c>
      <c r="C49" s="1">
        <v>-101688711053312</v>
      </c>
      <c r="D49" s="1">
        <v>23.6</v>
      </c>
      <c r="E49" s="1">
        <v>48.2</v>
      </c>
      <c r="F49" s="4">
        <v>8.1300000000000008</v>
      </c>
      <c r="G49" s="1">
        <v>102.7</v>
      </c>
      <c r="H49" s="4">
        <v>7.9100000000000004E-2</v>
      </c>
      <c r="I49" s="1">
        <v>834.7</v>
      </c>
      <c r="J49" s="4">
        <v>4.7399999999999998E-2</v>
      </c>
      <c r="K49" s="4">
        <v>-9.0800000000000006E-2</v>
      </c>
    </row>
    <row r="50" spans="1:11" x14ac:dyDescent="0.15">
      <c r="A50" s="1">
        <v>297</v>
      </c>
      <c r="B50" s="1">
        <v>19663.8</v>
      </c>
      <c r="C50" s="1">
        <v>-101699809181696</v>
      </c>
      <c r="D50" s="1">
        <v>23.6</v>
      </c>
      <c r="E50" s="1">
        <v>48.4</v>
      </c>
      <c r="F50" s="4">
        <v>8.1300000000000008</v>
      </c>
      <c r="G50" s="1">
        <v>102.7</v>
      </c>
      <c r="H50" s="4">
        <v>7.9200000000000007E-2</v>
      </c>
      <c r="I50" s="1">
        <v>835</v>
      </c>
      <c r="J50" s="4">
        <v>4.7399999999999998E-2</v>
      </c>
      <c r="K50" s="4">
        <v>-9.0800000000000006E-2</v>
      </c>
    </row>
    <row r="51" spans="1:11" x14ac:dyDescent="0.15">
      <c r="A51" s="1">
        <v>298</v>
      </c>
      <c r="B51" s="1">
        <v>19737.099999999999</v>
      </c>
      <c r="C51" s="1">
        <v>-101703399505920</v>
      </c>
      <c r="D51" s="1">
        <v>23.6</v>
      </c>
      <c r="E51" s="1">
        <v>48.6</v>
      </c>
      <c r="F51" s="4">
        <v>8.1300000000000008</v>
      </c>
      <c r="G51" s="1">
        <v>102.7</v>
      </c>
      <c r="H51" s="4">
        <v>7.9200000000000007E-2</v>
      </c>
      <c r="I51" s="1">
        <v>835.2</v>
      </c>
      <c r="J51" s="4">
        <v>4.7500000000000001E-2</v>
      </c>
      <c r="K51" s="4">
        <v>-9.0800000000000006E-2</v>
      </c>
    </row>
    <row r="52" spans="1:11" x14ac:dyDescent="0.15">
      <c r="A52" s="1">
        <v>299</v>
      </c>
      <c r="B52" s="1">
        <v>19816.5</v>
      </c>
      <c r="C52" s="1">
        <v>-101718197010432</v>
      </c>
      <c r="D52" s="1">
        <v>23.5</v>
      </c>
      <c r="E52" s="1">
        <v>48.8</v>
      </c>
      <c r="F52" s="4">
        <v>8.1300000000000008</v>
      </c>
      <c r="G52" s="1">
        <v>102.7</v>
      </c>
      <c r="H52" s="4">
        <v>7.9200000000000007E-2</v>
      </c>
      <c r="I52" s="1">
        <v>835.4</v>
      </c>
      <c r="J52" s="4">
        <v>4.7500000000000001E-2</v>
      </c>
      <c r="K52" s="4">
        <v>-9.0800000000000006E-2</v>
      </c>
    </row>
    <row r="53" spans="1:11" x14ac:dyDescent="0.15">
      <c r="A53" s="1">
        <v>300</v>
      </c>
      <c r="B53" s="1">
        <v>19874.400000000001</v>
      </c>
      <c r="C53" s="1">
        <v>-101734076645376</v>
      </c>
      <c r="D53" s="1">
        <v>23.5</v>
      </c>
      <c r="E53" s="1">
        <v>49</v>
      </c>
      <c r="F53" s="4">
        <v>8.14</v>
      </c>
      <c r="G53" s="1">
        <v>102.7</v>
      </c>
      <c r="H53" s="4">
        <v>7.9200000000000007E-2</v>
      </c>
      <c r="I53" s="1">
        <v>835.6</v>
      </c>
      <c r="J53" s="4">
        <v>4.7500000000000001E-2</v>
      </c>
      <c r="K53" s="4">
        <v>-9.0800000000000006E-2</v>
      </c>
    </row>
    <row r="54" spans="1:11" x14ac:dyDescent="0.15">
      <c r="A54" s="1">
        <v>301</v>
      </c>
      <c r="B54" s="1">
        <v>19929.2</v>
      </c>
      <c r="C54" s="1">
        <v>-101733866930176</v>
      </c>
      <c r="D54" s="1">
        <v>23.4</v>
      </c>
      <c r="E54" s="1">
        <v>49.2</v>
      </c>
      <c r="F54" s="4">
        <v>8.14</v>
      </c>
      <c r="G54" s="1">
        <v>102.7</v>
      </c>
      <c r="H54" s="4">
        <v>7.9299999999999995E-2</v>
      </c>
      <c r="I54" s="1">
        <v>835.9</v>
      </c>
      <c r="J54" s="4">
        <v>4.7500000000000001E-2</v>
      </c>
      <c r="K54" s="4">
        <v>-9.0800000000000006E-2</v>
      </c>
    </row>
    <row r="55" spans="1:11" x14ac:dyDescent="0.15">
      <c r="A55" s="1">
        <v>302</v>
      </c>
      <c r="B55" s="1">
        <v>19985.599999999999</v>
      </c>
      <c r="C55" s="1">
        <v>-101734185697280</v>
      </c>
      <c r="D55" s="1">
        <v>23.4</v>
      </c>
      <c r="E55" s="1">
        <v>49.4</v>
      </c>
      <c r="F55" s="4">
        <v>8.14</v>
      </c>
      <c r="G55" s="1">
        <v>102.7</v>
      </c>
      <c r="H55" s="4">
        <v>7.9299999999999995E-2</v>
      </c>
      <c r="I55" s="1">
        <v>836.1</v>
      </c>
      <c r="J55" s="4">
        <v>4.7500000000000001E-2</v>
      </c>
      <c r="K55" s="4">
        <v>-9.0800000000000006E-2</v>
      </c>
    </row>
    <row r="56" spans="1:11" x14ac:dyDescent="0.15">
      <c r="A56" s="1">
        <v>303</v>
      </c>
      <c r="B56" s="1">
        <v>20040.599999999999</v>
      </c>
      <c r="C56" s="1">
        <v>-101739302748160</v>
      </c>
      <c r="D56" s="1">
        <v>23.4</v>
      </c>
      <c r="E56" s="1">
        <v>49.6</v>
      </c>
      <c r="F56" s="4">
        <v>8.14</v>
      </c>
      <c r="G56" s="1">
        <v>102.7</v>
      </c>
      <c r="H56" s="4">
        <v>7.9299999999999995E-2</v>
      </c>
      <c r="I56" s="1">
        <v>836.3</v>
      </c>
      <c r="J56" s="4">
        <v>4.7500000000000001E-2</v>
      </c>
      <c r="K56" s="4">
        <v>-9.0800000000000006E-2</v>
      </c>
    </row>
    <row r="57" spans="1:11" x14ac:dyDescent="0.15">
      <c r="A57" s="1">
        <v>304</v>
      </c>
      <c r="B57" s="1">
        <v>20071.400000000001</v>
      </c>
      <c r="C57" s="1">
        <v>-101743438331904</v>
      </c>
      <c r="D57" s="1">
        <v>23.4</v>
      </c>
      <c r="E57" s="1">
        <v>49.8</v>
      </c>
      <c r="F57" s="4">
        <v>8.15</v>
      </c>
      <c r="G57" s="1">
        <v>102.7</v>
      </c>
      <c r="H57" s="4">
        <v>7.9299999999999995E-2</v>
      </c>
      <c r="I57" s="1">
        <v>836.6</v>
      </c>
      <c r="J57" s="4">
        <v>4.7500000000000001E-2</v>
      </c>
      <c r="K57" s="4">
        <v>-9.0800000000000006E-2</v>
      </c>
    </row>
    <row r="58" spans="1:11" x14ac:dyDescent="0.15">
      <c r="A58" s="1">
        <v>305</v>
      </c>
      <c r="B58" s="1">
        <v>20136.400000000001</v>
      </c>
      <c r="C58" s="1">
        <v>-101730486321152</v>
      </c>
      <c r="D58" s="1">
        <v>23.4</v>
      </c>
      <c r="E58" s="1">
        <v>50</v>
      </c>
      <c r="F58" s="4">
        <v>8.15</v>
      </c>
      <c r="G58" s="1">
        <v>102.7</v>
      </c>
      <c r="H58" s="4">
        <v>7.9299999999999995E-2</v>
      </c>
      <c r="I58" s="1">
        <v>836.8</v>
      </c>
      <c r="J58" s="4">
        <v>4.7500000000000001E-2</v>
      </c>
      <c r="K58" s="4">
        <v>-9.0800000000000006E-2</v>
      </c>
    </row>
    <row r="59" spans="1:11" x14ac:dyDescent="0.15">
      <c r="A59" s="1">
        <v>306</v>
      </c>
      <c r="B59" s="1">
        <v>20186.2</v>
      </c>
      <c r="C59" s="1">
        <v>-101745829085184</v>
      </c>
      <c r="D59" s="1">
        <v>23.3</v>
      </c>
      <c r="E59" s="1">
        <v>50.2</v>
      </c>
      <c r="F59" s="4">
        <v>8.15</v>
      </c>
      <c r="G59" s="1">
        <v>102.7</v>
      </c>
      <c r="H59" s="4">
        <v>7.9399999999999998E-2</v>
      </c>
      <c r="I59" s="1">
        <v>837</v>
      </c>
      <c r="J59" s="4">
        <v>4.7500000000000001E-2</v>
      </c>
      <c r="K59" s="4">
        <v>-9.0800000000000006E-2</v>
      </c>
    </row>
    <row r="60" spans="1:11" x14ac:dyDescent="0.15">
      <c r="A60" s="1">
        <v>307</v>
      </c>
      <c r="B60" s="1">
        <v>20242.5</v>
      </c>
      <c r="C60" s="1">
        <v>-101751273291776</v>
      </c>
      <c r="D60" s="1">
        <v>23.3</v>
      </c>
      <c r="E60" s="1">
        <v>50.4</v>
      </c>
      <c r="F60" s="4">
        <v>8.15</v>
      </c>
      <c r="G60" s="1">
        <v>102.7</v>
      </c>
      <c r="H60" s="4">
        <v>7.9399999999999998E-2</v>
      </c>
      <c r="I60" s="1">
        <v>837.2</v>
      </c>
      <c r="J60" s="4">
        <v>4.7500000000000001E-2</v>
      </c>
      <c r="K60" s="4">
        <v>-9.0800000000000006E-2</v>
      </c>
    </row>
    <row r="61" spans="1:11" x14ac:dyDescent="0.15">
      <c r="A61" s="1">
        <v>308</v>
      </c>
      <c r="B61" s="1">
        <v>20290.5</v>
      </c>
      <c r="C61" s="1">
        <v>-101770105716736</v>
      </c>
      <c r="D61" s="1">
        <v>23.4</v>
      </c>
      <c r="E61" s="1">
        <v>50.6</v>
      </c>
      <c r="F61" s="4">
        <v>8.15</v>
      </c>
      <c r="G61" s="1">
        <v>102.7</v>
      </c>
      <c r="H61" s="4">
        <v>7.9399999999999998E-2</v>
      </c>
      <c r="I61" s="1">
        <v>837.4</v>
      </c>
      <c r="J61" s="4">
        <v>4.7500000000000001E-2</v>
      </c>
      <c r="K61" s="4">
        <v>-9.0800000000000006E-2</v>
      </c>
    </row>
    <row r="62" spans="1:11" x14ac:dyDescent="0.15">
      <c r="A62" s="1">
        <v>309</v>
      </c>
      <c r="B62" s="1">
        <v>20328.8</v>
      </c>
      <c r="C62" s="1">
        <v>-101771087183872</v>
      </c>
      <c r="D62" s="1">
        <v>23.3</v>
      </c>
      <c r="E62" s="1">
        <v>50.8</v>
      </c>
      <c r="F62" s="4">
        <v>8.16</v>
      </c>
      <c r="G62" s="1">
        <v>102.7</v>
      </c>
      <c r="H62" s="4">
        <v>7.9399999999999998E-2</v>
      </c>
      <c r="I62" s="1">
        <v>837.6</v>
      </c>
      <c r="J62" s="4">
        <v>4.7500000000000001E-2</v>
      </c>
      <c r="K62" s="4">
        <v>-9.0800000000000006E-2</v>
      </c>
    </row>
    <row r="63" spans="1:11" x14ac:dyDescent="0.15">
      <c r="A63" s="1">
        <v>310</v>
      </c>
      <c r="B63" s="1">
        <v>20391</v>
      </c>
      <c r="C63" s="1">
        <v>-101784802557952</v>
      </c>
      <c r="D63" s="1">
        <v>23.2</v>
      </c>
      <c r="E63" s="1">
        <v>51</v>
      </c>
      <c r="F63" s="4">
        <v>8.16</v>
      </c>
      <c r="G63" s="1">
        <v>102.7</v>
      </c>
      <c r="H63" s="4">
        <v>7.9399999999999998E-2</v>
      </c>
      <c r="I63" s="1">
        <v>837.7</v>
      </c>
      <c r="J63" s="4">
        <v>4.7500000000000001E-2</v>
      </c>
      <c r="K63" s="4">
        <v>-9.0800000000000006E-2</v>
      </c>
    </row>
    <row r="64" spans="1:11" x14ac:dyDescent="0.15">
      <c r="A64" s="1">
        <v>311</v>
      </c>
      <c r="B64" s="1">
        <v>20420.3</v>
      </c>
      <c r="C64" s="1">
        <v>-101792310362112</v>
      </c>
      <c r="D64" s="1">
        <v>23.3</v>
      </c>
      <c r="E64" s="1">
        <v>51.2</v>
      </c>
      <c r="F64" s="4">
        <v>8.16</v>
      </c>
      <c r="G64" s="1">
        <v>102.7</v>
      </c>
      <c r="H64" s="4">
        <v>7.9399999999999998E-2</v>
      </c>
      <c r="I64" s="1">
        <v>837.9</v>
      </c>
      <c r="J64" s="4">
        <v>4.7500000000000001E-2</v>
      </c>
      <c r="K64" s="4">
        <v>-9.0800000000000006E-2</v>
      </c>
    </row>
    <row r="65" spans="1:11" x14ac:dyDescent="0.15">
      <c r="A65" s="1">
        <v>312</v>
      </c>
      <c r="B65" s="1">
        <v>20440.5</v>
      </c>
      <c r="C65" s="1">
        <v>-101766297288704</v>
      </c>
      <c r="D65" s="1">
        <v>23.4</v>
      </c>
      <c r="E65" s="1">
        <v>51.4</v>
      </c>
      <c r="F65" s="4">
        <v>8.16</v>
      </c>
      <c r="G65" s="1">
        <v>102.7</v>
      </c>
      <c r="H65" s="4">
        <v>7.9500000000000001E-2</v>
      </c>
      <c r="I65" s="1">
        <v>838.1</v>
      </c>
      <c r="J65" s="4">
        <v>4.7500000000000001E-2</v>
      </c>
      <c r="K65" s="4">
        <v>-9.0800000000000006E-2</v>
      </c>
    </row>
    <row r="66" spans="1:11" x14ac:dyDescent="0.15">
      <c r="A66" s="1">
        <v>313</v>
      </c>
      <c r="B66" s="1">
        <v>20474.599999999999</v>
      </c>
      <c r="C66" s="1">
        <v>-101744856006656</v>
      </c>
      <c r="D66" s="1">
        <v>23.4</v>
      </c>
      <c r="E66" s="1">
        <v>51.6</v>
      </c>
      <c r="F66" s="4">
        <v>8.16</v>
      </c>
      <c r="G66" s="1">
        <v>102.7</v>
      </c>
      <c r="H66" s="4">
        <v>7.9500000000000001E-2</v>
      </c>
      <c r="I66" s="1">
        <v>838.3</v>
      </c>
      <c r="J66" s="4">
        <v>4.7500000000000001E-2</v>
      </c>
      <c r="K66" s="4">
        <v>-9.0800000000000006E-2</v>
      </c>
    </row>
    <row r="67" spans="1:11" x14ac:dyDescent="0.15">
      <c r="A67" s="1">
        <v>314</v>
      </c>
      <c r="B67" s="1">
        <v>20517.099999999999</v>
      </c>
      <c r="C67" s="1">
        <v>-101750618980352</v>
      </c>
      <c r="D67" s="1">
        <v>23.4</v>
      </c>
      <c r="E67" s="1">
        <v>51.8</v>
      </c>
      <c r="F67" s="4">
        <v>8.16</v>
      </c>
      <c r="G67" s="1">
        <v>102.7</v>
      </c>
      <c r="H67" s="4">
        <v>7.9500000000000001E-2</v>
      </c>
      <c r="I67" s="1">
        <v>838.4</v>
      </c>
      <c r="J67" s="4">
        <v>4.7500000000000001E-2</v>
      </c>
      <c r="K67" s="4">
        <v>-9.0800000000000006E-2</v>
      </c>
    </row>
    <row r="68" spans="1:11" x14ac:dyDescent="0.15">
      <c r="A68" s="1">
        <v>315</v>
      </c>
      <c r="B68" s="1">
        <v>20558.099999999999</v>
      </c>
      <c r="C68" s="1">
        <v>-101764770562048</v>
      </c>
      <c r="D68" s="1">
        <v>23.4</v>
      </c>
      <c r="E68" s="1">
        <v>52</v>
      </c>
      <c r="F68" s="4">
        <v>8.17</v>
      </c>
      <c r="G68" s="1">
        <v>102.7</v>
      </c>
      <c r="H68" s="4">
        <v>7.9500000000000001E-2</v>
      </c>
      <c r="I68" s="1">
        <v>838.6</v>
      </c>
      <c r="J68" s="4">
        <v>4.7500000000000001E-2</v>
      </c>
      <c r="K68" s="4">
        <v>-9.0800000000000006E-2</v>
      </c>
    </row>
    <row r="69" spans="1:11" x14ac:dyDescent="0.15">
      <c r="A69" s="1">
        <v>316</v>
      </c>
      <c r="B69" s="1">
        <v>20600.2</v>
      </c>
      <c r="C69" s="1">
        <v>-101748010123264</v>
      </c>
      <c r="D69" s="1">
        <v>23.4</v>
      </c>
      <c r="E69" s="1">
        <v>52.3</v>
      </c>
      <c r="F69" s="4">
        <v>8.17</v>
      </c>
      <c r="G69" s="1">
        <v>102.7</v>
      </c>
      <c r="H69" s="4">
        <v>7.9500000000000001E-2</v>
      </c>
      <c r="I69" s="1">
        <v>838.8</v>
      </c>
      <c r="J69" s="4">
        <v>4.7500000000000001E-2</v>
      </c>
      <c r="K69" s="4">
        <v>-9.0800000000000006E-2</v>
      </c>
    </row>
    <row r="70" spans="1:11" x14ac:dyDescent="0.15">
      <c r="A70" s="1">
        <v>317</v>
      </c>
      <c r="B70" s="1">
        <v>20630.599999999999</v>
      </c>
      <c r="C70" s="1">
        <v>-101745074110464</v>
      </c>
      <c r="D70" s="1">
        <v>23.5</v>
      </c>
      <c r="E70" s="1">
        <v>52.5</v>
      </c>
      <c r="F70" s="4">
        <v>8.17</v>
      </c>
      <c r="G70" s="1">
        <v>102.7</v>
      </c>
      <c r="H70" s="4">
        <v>7.9500000000000001E-2</v>
      </c>
      <c r="I70" s="1">
        <v>839</v>
      </c>
      <c r="J70" s="4">
        <v>4.7500000000000001E-2</v>
      </c>
      <c r="K70" s="4">
        <v>-9.0800000000000006E-2</v>
      </c>
    </row>
    <row r="71" spans="1:11" x14ac:dyDescent="0.15">
      <c r="A71" s="1">
        <v>318</v>
      </c>
      <c r="B71" s="1">
        <v>20657.099999999999</v>
      </c>
      <c r="C71" s="1">
        <v>-101751055187968</v>
      </c>
      <c r="D71" s="1">
        <v>23.5</v>
      </c>
      <c r="E71" s="1">
        <v>52.7</v>
      </c>
      <c r="F71" s="4">
        <v>8.17</v>
      </c>
      <c r="G71" s="1">
        <v>102.7</v>
      </c>
      <c r="H71" s="4">
        <v>7.9600000000000004E-2</v>
      </c>
      <c r="I71" s="1">
        <v>839.1</v>
      </c>
      <c r="J71" s="4">
        <v>4.7500000000000001E-2</v>
      </c>
      <c r="K71" s="4">
        <v>-9.0800000000000006E-2</v>
      </c>
    </row>
    <row r="72" spans="1:11" x14ac:dyDescent="0.15">
      <c r="A72" s="1">
        <v>319</v>
      </c>
      <c r="B72" s="1">
        <v>20705.099999999999</v>
      </c>
      <c r="C72" s="1">
        <v>-101739084644352</v>
      </c>
      <c r="D72" s="1">
        <v>23.5</v>
      </c>
      <c r="E72" s="1">
        <v>52.9</v>
      </c>
      <c r="F72" s="4">
        <v>8.17</v>
      </c>
      <c r="G72" s="1">
        <v>102.7</v>
      </c>
      <c r="H72" s="4">
        <v>7.9600000000000004E-2</v>
      </c>
      <c r="I72" s="1">
        <v>839.3</v>
      </c>
      <c r="J72" s="4">
        <v>4.7500000000000001E-2</v>
      </c>
      <c r="K72" s="4">
        <v>-9.0800000000000006E-2</v>
      </c>
    </row>
    <row r="73" spans="1:11" x14ac:dyDescent="0.15">
      <c r="A73" s="1">
        <v>320</v>
      </c>
      <c r="B73" s="1">
        <v>20738.7</v>
      </c>
      <c r="C73" s="1">
        <v>-101740175163392</v>
      </c>
      <c r="D73" s="1">
        <v>23.6</v>
      </c>
      <c r="E73" s="1">
        <v>53.1</v>
      </c>
      <c r="F73" s="4">
        <v>8.17</v>
      </c>
      <c r="G73" s="1">
        <v>102.7</v>
      </c>
      <c r="H73" s="4">
        <v>7.9600000000000004E-2</v>
      </c>
      <c r="I73" s="1">
        <v>839.4</v>
      </c>
      <c r="J73" s="4">
        <v>4.7500000000000001E-2</v>
      </c>
      <c r="K73" s="4">
        <v>-9.0800000000000006E-2</v>
      </c>
    </row>
    <row r="74" spans="1:11" x14ac:dyDescent="0.15">
      <c r="A74" s="1">
        <v>321</v>
      </c>
      <c r="B74" s="1">
        <v>20780.2</v>
      </c>
      <c r="C74" s="1">
        <v>-101746919604224</v>
      </c>
      <c r="D74" s="1">
        <v>23.6</v>
      </c>
      <c r="E74" s="1">
        <v>53.3</v>
      </c>
      <c r="F74" s="4">
        <v>8.18</v>
      </c>
      <c r="G74" s="1">
        <v>102.7</v>
      </c>
      <c r="H74" s="4">
        <v>7.9600000000000004E-2</v>
      </c>
      <c r="I74" s="1">
        <v>839.6</v>
      </c>
      <c r="J74" s="4">
        <v>4.7500000000000001E-2</v>
      </c>
      <c r="K74" s="4">
        <v>-9.0800000000000006E-2</v>
      </c>
    </row>
    <row r="75" spans="1:11" x14ac:dyDescent="0.15">
      <c r="A75" s="1">
        <v>322</v>
      </c>
      <c r="B75" s="1">
        <v>20822.2</v>
      </c>
      <c r="C75" s="1">
        <v>-101739193696256</v>
      </c>
      <c r="D75" s="1">
        <v>23.6</v>
      </c>
      <c r="E75" s="1">
        <v>53.5</v>
      </c>
      <c r="F75" s="4">
        <v>8.18</v>
      </c>
      <c r="G75" s="1">
        <v>102.7</v>
      </c>
      <c r="H75" s="4">
        <v>7.9600000000000004E-2</v>
      </c>
      <c r="I75" s="1">
        <v>839.8</v>
      </c>
      <c r="J75" s="4">
        <v>4.7500000000000001E-2</v>
      </c>
      <c r="K75" s="4">
        <v>-9.0800000000000006E-2</v>
      </c>
    </row>
    <row r="76" spans="1:11" x14ac:dyDescent="0.15">
      <c r="A76" s="1">
        <v>323</v>
      </c>
      <c r="B76" s="1">
        <v>20867.3</v>
      </c>
      <c r="C76" s="1">
        <v>-101734512852992</v>
      </c>
      <c r="D76" s="1">
        <v>23.6</v>
      </c>
      <c r="E76" s="1">
        <v>53.7</v>
      </c>
      <c r="F76" s="4">
        <v>8.18</v>
      </c>
      <c r="G76" s="1">
        <v>102.7</v>
      </c>
      <c r="H76" s="4">
        <v>7.9600000000000004E-2</v>
      </c>
      <c r="I76" s="1">
        <v>839.9</v>
      </c>
      <c r="J76" s="4">
        <v>4.7500000000000001E-2</v>
      </c>
      <c r="K76" s="4">
        <v>-9.0800000000000006E-2</v>
      </c>
    </row>
    <row r="77" spans="1:11" x14ac:dyDescent="0.15">
      <c r="A77" s="1">
        <v>324</v>
      </c>
      <c r="B77" s="1">
        <v>20905.400000000001</v>
      </c>
      <c r="C77" s="1">
        <v>-101739084644352</v>
      </c>
      <c r="D77" s="1">
        <v>23.6</v>
      </c>
      <c r="E77" s="1">
        <v>54</v>
      </c>
      <c r="F77" s="4">
        <v>8.18</v>
      </c>
      <c r="G77" s="1">
        <v>102.7</v>
      </c>
      <c r="H77" s="4">
        <v>7.9600000000000004E-2</v>
      </c>
      <c r="I77" s="1">
        <v>840.1</v>
      </c>
      <c r="J77" s="4">
        <v>4.7600000000000003E-2</v>
      </c>
      <c r="K77" s="4">
        <v>-9.0800000000000006E-2</v>
      </c>
    </row>
    <row r="78" spans="1:11" x14ac:dyDescent="0.15">
      <c r="A78" s="1">
        <v>325</v>
      </c>
      <c r="B78" s="1">
        <v>20940.900000000001</v>
      </c>
      <c r="C78" s="1">
        <v>-101744746954752</v>
      </c>
      <c r="D78" s="1">
        <v>23.6</v>
      </c>
      <c r="E78" s="1">
        <v>54.2</v>
      </c>
      <c r="F78" s="4">
        <v>8.18</v>
      </c>
      <c r="G78" s="1">
        <v>102.7</v>
      </c>
      <c r="H78" s="4">
        <v>7.9699999999999993E-2</v>
      </c>
      <c r="I78" s="1">
        <v>840.2</v>
      </c>
      <c r="J78" s="4">
        <v>4.7600000000000003E-2</v>
      </c>
      <c r="K78" s="4">
        <v>-9.0800000000000006E-2</v>
      </c>
    </row>
    <row r="79" spans="1:11" x14ac:dyDescent="0.15">
      <c r="A79" s="1">
        <v>326</v>
      </c>
      <c r="B79" s="1">
        <v>21003.4</v>
      </c>
      <c r="C79" s="1">
        <v>-101743438331904</v>
      </c>
      <c r="D79" s="1">
        <v>23.6</v>
      </c>
      <c r="E79" s="1">
        <v>54.4</v>
      </c>
      <c r="F79" s="4">
        <v>8.18</v>
      </c>
      <c r="G79" s="1">
        <v>102.7</v>
      </c>
      <c r="H79" s="4">
        <v>7.9699999999999993E-2</v>
      </c>
      <c r="I79" s="1">
        <v>840.4</v>
      </c>
      <c r="J79" s="4">
        <v>4.7600000000000003E-2</v>
      </c>
      <c r="K79" s="4">
        <v>-9.0800000000000006E-2</v>
      </c>
    </row>
    <row r="80" spans="1:11" x14ac:dyDescent="0.15">
      <c r="A80" s="1">
        <v>327</v>
      </c>
      <c r="B80" s="1">
        <v>21049.5</v>
      </c>
      <c r="C80" s="1">
        <v>-101764661510144</v>
      </c>
      <c r="D80" s="1">
        <v>23.5</v>
      </c>
      <c r="E80" s="1">
        <v>54.6</v>
      </c>
      <c r="F80" s="4">
        <v>8.18</v>
      </c>
      <c r="G80" s="1">
        <v>102.7</v>
      </c>
      <c r="H80" s="4">
        <v>7.9699999999999993E-2</v>
      </c>
      <c r="I80" s="1">
        <v>840.5</v>
      </c>
      <c r="J80" s="4">
        <v>4.7600000000000003E-2</v>
      </c>
      <c r="K80" s="4">
        <v>-9.0800000000000006E-2</v>
      </c>
    </row>
    <row r="81" spans="1:11" x14ac:dyDescent="0.15">
      <c r="A81" s="1">
        <v>328</v>
      </c>
      <c r="B81" s="1">
        <v>21086.3</v>
      </c>
      <c r="C81" s="1">
        <v>-101773150781440</v>
      </c>
      <c r="D81" s="1">
        <v>23.4</v>
      </c>
      <c r="E81" s="1">
        <v>54.8</v>
      </c>
      <c r="F81" s="4">
        <v>8.19</v>
      </c>
      <c r="G81" s="1">
        <v>102.7</v>
      </c>
      <c r="H81" s="4">
        <v>7.9699999999999993E-2</v>
      </c>
      <c r="I81" s="1">
        <v>840.6</v>
      </c>
      <c r="J81" s="4">
        <v>4.7600000000000003E-2</v>
      </c>
      <c r="K81" s="4">
        <v>-9.0800000000000006E-2</v>
      </c>
    </row>
    <row r="82" spans="1:11" x14ac:dyDescent="0.15">
      <c r="A82" s="1">
        <v>329</v>
      </c>
      <c r="B82" s="1">
        <v>21136.9</v>
      </c>
      <c r="C82" s="1">
        <v>-101788392882176</v>
      </c>
      <c r="D82" s="1">
        <v>23.3</v>
      </c>
      <c r="E82" s="1">
        <v>55</v>
      </c>
      <c r="F82" s="4">
        <v>8.19</v>
      </c>
      <c r="G82" s="1">
        <v>102.7</v>
      </c>
      <c r="H82" s="4">
        <v>7.9699999999999993E-2</v>
      </c>
      <c r="I82" s="1">
        <v>840.8</v>
      </c>
      <c r="J82" s="4">
        <v>4.7600000000000003E-2</v>
      </c>
      <c r="K82" s="4">
        <v>-9.0800000000000006E-2</v>
      </c>
    </row>
    <row r="83" spans="1:11" x14ac:dyDescent="0.15">
      <c r="A83" s="1">
        <v>330</v>
      </c>
      <c r="B83" s="1">
        <v>21172.7</v>
      </c>
      <c r="C83" s="1">
        <v>-101777940676608</v>
      </c>
      <c r="D83" s="1">
        <v>23.4</v>
      </c>
      <c r="E83" s="1">
        <v>55.3</v>
      </c>
      <c r="F83" s="4">
        <v>8.19</v>
      </c>
      <c r="G83" s="1">
        <v>102.7</v>
      </c>
      <c r="H83" s="4">
        <v>7.9699999999999993E-2</v>
      </c>
      <c r="I83" s="1">
        <v>840.9</v>
      </c>
      <c r="J83" s="4">
        <v>4.7600000000000003E-2</v>
      </c>
      <c r="K83" s="4">
        <v>-9.0800000000000006E-2</v>
      </c>
    </row>
    <row r="84" spans="1:11" x14ac:dyDescent="0.15">
      <c r="A84" s="1">
        <v>331</v>
      </c>
      <c r="B84" s="1">
        <v>21195.200000000001</v>
      </c>
      <c r="C84" s="1">
        <v>-101781103181824</v>
      </c>
      <c r="D84" s="1">
        <v>23.4</v>
      </c>
      <c r="E84" s="1">
        <v>55.5</v>
      </c>
      <c r="F84" s="4">
        <v>8.19</v>
      </c>
      <c r="G84" s="1">
        <v>102.7</v>
      </c>
      <c r="H84" s="4">
        <v>7.9699999999999993E-2</v>
      </c>
      <c r="I84" s="1">
        <v>841.1</v>
      </c>
      <c r="J84" s="4">
        <v>4.7600000000000003E-2</v>
      </c>
      <c r="K84" s="4">
        <v>-9.0800000000000006E-2</v>
      </c>
    </row>
    <row r="85" spans="1:11" x14ac:dyDescent="0.15">
      <c r="A85" s="1">
        <v>332</v>
      </c>
      <c r="B85" s="1">
        <v>21230.799999999999</v>
      </c>
      <c r="C85" s="1">
        <v>-101771087183872</v>
      </c>
      <c r="D85" s="1">
        <v>23.5</v>
      </c>
      <c r="E85" s="1">
        <v>55.7</v>
      </c>
      <c r="F85" s="4">
        <v>8.19</v>
      </c>
      <c r="G85" s="1">
        <v>102.7</v>
      </c>
      <c r="H85" s="4">
        <v>7.9799999999999996E-2</v>
      </c>
      <c r="I85" s="1">
        <v>841.2</v>
      </c>
      <c r="J85" s="4">
        <v>4.7600000000000003E-2</v>
      </c>
      <c r="K85" s="4">
        <v>-9.0800000000000006E-2</v>
      </c>
    </row>
    <row r="86" spans="1:11" x14ac:dyDescent="0.15">
      <c r="A86" s="1">
        <v>333</v>
      </c>
      <c r="B86" s="1">
        <v>21266.9</v>
      </c>
      <c r="C86" s="1">
        <v>-101756499394560</v>
      </c>
      <c r="D86" s="1">
        <v>23.5</v>
      </c>
      <c r="E86" s="1">
        <v>55.9</v>
      </c>
      <c r="F86" s="4">
        <v>8.19</v>
      </c>
      <c r="G86" s="1">
        <v>102.7</v>
      </c>
      <c r="H86" s="4">
        <v>7.9799999999999996E-2</v>
      </c>
      <c r="I86" s="1">
        <v>841.3</v>
      </c>
      <c r="J86" s="4">
        <v>4.7600000000000003E-2</v>
      </c>
      <c r="K86" s="4">
        <v>-9.0800000000000006E-2</v>
      </c>
    </row>
    <row r="87" spans="1:11" x14ac:dyDescent="0.15">
      <c r="A87" s="1">
        <v>334</v>
      </c>
      <c r="B87" s="1">
        <v>21310.6</v>
      </c>
      <c r="C87" s="1">
        <v>-101749100642304</v>
      </c>
      <c r="D87" s="1">
        <v>23.5</v>
      </c>
      <c r="E87" s="1">
        <v>56.1</v>
      </c>
      <c r="F87" s="4">
        <v>8.19</v>
      </c>
      <c r="G87" s="1">
        <v>102.7</v>
      </c>
      <c r="H87" s="4">
        <v>7.9799999999999996E-2</v>
      </c>
      <c r="I87" s="1">
        <v>841.4</v>
      </c>
      <c r="J87" s="4">
        <v>4.7600000000000003E-2</v>
      </c>
      <c r="K87" s="4">
        <v>-9.0800000000000006E-2</v>
      </c>
    </row>
    <row r="88" spans="1:11" x14ac:dyDescent="0.15">
      <c r="A88" s="1">
        <v>335</v>
      </c>
      <c r="B88" s="1">
        <v>21336.5</v>
      </c>
      <c r="C88" s="1">
        <v>-101746156240896</v>
      </c>
      <c r="D88" s="1">
        <v>23.6</v>
      </c>
      <c r="E88" s="1">
        <v>56.4</v>
      </c>
      <c r="F88" s="4">
        <v>8.19</v>
      </c>
      <c r="G88" s="1">
        <v>102.7</v>
      </c>
      <c r="H88" s="4">
        <v>7.9799999999999996E-2</v>
      </c>
      <c r="I88" s="1">
        <v>841.6</v>
      </c>
      <c r="J88" s="4">
        <v>4.7600000000000003E-2</v>
      </c>
      <c r="K88" s="4">
        <v>-9.0800000000000006E-2</v>
      </c>
    </row>
    <row r="89" spans="1:11" x14ac:dyDescent="0.15">
      <c r="A89" s="1">
        <v>336</v>
      </c>
      <c r="B89" s="1">
        <v>21371.7</v>
      </c>
      <c r="C89" s="1">
        <v>-101748882538496</v>
      </c>
      <c r="D89" s="1">
        <v>23.6</v>
      </c>
      <c r="E89" s="1">
        <v>56.6</v>
      </c>
      <c r="F89" s="4">
        <v>8.1999999999999993</v>
      </c>
      <c r="G89" s="1">
        <v>102.7</v>
      </c>
      <c r="H89" s="4">
        <v>7.9799999999999996E-2</v>
      </c>
      <c r="I89" s="1">
        <v>841.7</v>
      </c>
      <c r="J89" s="4">
        <v>4.7600000000000003E-2</v>
      </c>
      <c r="K89" s="4">
        <v>-9.0800000000000006E-2</v>
      </c>
    </row>
    <row r="90" spans="1:11" x14ac:dyDescent="0.15">
      <c r="A90" s="1">
        <v>337</v>
      </c>
      <c r="B90" s="1">
        <v>21398.6</v>
      </c>
      <c r="C90" s="1">
        <v>-101757480861696</v>
      </c>
      <c r="D90" s="1">
        <v>23.6</v>
      </c>
      <c r="E90" s="1">
        <v>56.8</v>
      </c>
      <c r="F90" s="4">
        <v>8.1999999999999993</v>
      </c>
      <c r="G90" s="1">
        <v>102.7</v>
      </c>
      <c r="H90" s="4">
        <v>7.9799999999999996E-2</v>
      </c>
      <c r="I90" s="1">
        <v>841.8</v>
      </c>
      <c r="J90" s="4">
        <v>4.7600000000000003E-2</v>
      </c>
      <c r="K90" s="4">
        <v>-9.0800000000000006E-2</v>
      </c>
    </row>
    <row r="91" spans="1:11" x14ac:dyDescent="0.15">
      <c r="A91" s="1">
        <v>338</v>
      </c>
      <c r="B91" s="1">
        <v>21424.1</v>
      </c>
      <c r="C91" s="1">
        <v>-101748882538496</v>
      </c>
      <c r="D91" s="1">
        <v>23.7</v>
      </c>
      <c r="E91" s="1">
        <v>57</v>
      </c>
      <c r="F91" s="4">
        <v>8.1999999999999993</v>
      </c>
      <c r="G91" s="1">
        <v>102.7</v>
      </c>
      <c r="H91" s="4">
        <v>7.9799999999999996E-2</v>
      </c>
      <c r="I91" s="1">
        <v>841.9</v>
      </c>
      <c r="J91" s="4">
        <v>4.7600000000000003E-2</v>
      </c>
      <c r="K91" s="4">
        <v>-9.0800000000000006E-2</v>
      </c>
    </row>
    <row r="92" spans="1:11" x14ac:dyDescent="0.15">
      <c r="A92" s="1">
        <v>339</v>
      </c>
      <c r="B92" s="1">
        <v>21463.4</v>
      </c>
      <c r="C92" s="1">
        <v>-101741592838144</v>
      </c>
      <c r="D92" s="1">
        <v>23.7</v>
      </c>
      <c r="E92" s="1">
        <v>57.2</v>
      </c>
      <c r="F92" s="4">
        <v>8.1999999999999993</v>
      </c>
      <c r="G92" s="1">
        <v>102.7</v>
      </c>
      <c r="H92" s="4">
        <v>7.9799999999999996E-2</v>
      </c>
      <c r="I92" s="1">
        <v>842.1</v>
      </c>
      <c r="J92" s="4">
        <v>4.7600000000000003E-2</v>
      </c>
      <c r="K92" s="4">
        <v>-9.0800000000000006E-2</v>
      </c>
    </row>
    <row r="93" spans="1:11" x14ac:dyDescent="0.15">
      <c r="A93" s="1">
        <v>340</v>
      </c>
      <c r="B93" s="1">
        <v>21492.5</v>
      </c>
      <c r="C93" s="1">
        <v>-101758781095936</v>
      </c>
      <c r="D93" s="1">
        <v>23.7</v>
      </c>
      <c r="E93" s="1">
        <v>57.5</v>
      </c>
      <c r="F93" s="4">
        <v>8.1999999999999993</v>
      </c>
      <c r="G93" s="1">
        <v>102.7</v>
      </c>
      <c r="H93" s="4">
        <v>7.9799999999999996E-2</v>
      </c>
      <c r="I93" s="1">
        <v>842.2</v>
      </c>
      <c r="J93" s="4">
        <v>4.7600000000000003E-2</v>
      </c>
      <c r="K93" s="4">
        <v>-9.0800000000000006E-2</v>
      </c>
    </row>
    <row r="94" spans="1:11" x14ac:dyDescent="0.15">
      <c r="A94" s="1">
        <v>341</v>
      </c>
      <c r="B94" s="1">
        <v>21520.1</v>
      </c>
      <c r="C94" s="1">
        <v>-101754209304576</v>
      </c>
      <c r="D94" s="1">
        <v>23.7</v>
      </c>
      <c r="E94" s="1">
        <v>57.7</v>
      </c>
      <c r="F94" s="4">
        <v>8.1999999999999993</v>
      </c>
      <c r="G94" s="1">
        <v>102.7</v>
      </c>
      <c r="H94" s="4">
        <v>7.9899999999999999E-2</v>
      </c>
      <c r="I94" s="1">
        <v>842.3</v>
      </c>
      <c r="J94" s="4">
        <v>4.7600000000000003E-2</v>
      </c>
      <c r="K94" s="4">
        <v>-9.0800000000000006E-2</v>
      </c>
    </row>
    <row r="95" spans="1:11" x14ac:dyDescent="0.15">
      <c r="A95" s="1">
        <v>342</v>
      </c>
      <c r="B95" s="1">
        <v>21549.599999999999</v>
      </c>
      <c r="C95" s="1">
        <v>-101750728032256</v>
      </c>
      <c r="D95" s="1">
        <v>23.7</v>
      </c>
      <c r="E95" s="1">
        <v>57.9</v>
      </c>
      <c r="F95" s="4">
        <v>8.1999999999999993</v>
      </c>
      <c r="G95" s="1">
        <v>102.7</v>
      </c>
      <c r="H95" s="4">
        <v>7.9899999999999999E-2</v>
      </c>
      <c r="I95" s="1">
        <v>842.4</v>
      </c>
      <c r="J95" s="4">
        <v>4.7600000000000003E-2</v>
      </c>
      <c r="K95" s="4">
        <v>-9.0800000000000006E-2</v>
      </c>
    </row>
    <row r="96" spans="1:11" x14ac:dyDescent="0.15">
      <c r="A96" s="1">
        <v>343</v>
      </c>
      <c r="B96" s="1">
        <v>21579.599999999999</v>
      </c>
      <c r="C96" s="1">
        <v>-101761507393536</v>
      </c>
      <c r="D96" s="1">
        <v>23.7</v>
      </c>
      <c r="E96" s="1">
        <v>58.1</v>
      </c>
      <c r="F96" s="4">
        <v>8.1999999999999993</v>
      </c>
      <c r="G96" s="1">
        <v>102.7</v>
      </c>
      <c r="H96" s="4">
        <v>7.9899999999999999E-2</v>
      </c>
      <c r="I96" s="1">
        <v>842.5</v>
      </c>
      <c r="J96" s="4">
        <v>4.7600000000000003E-2</v>
      </c>
      <c r="K96" s="4">
        <v>-9.0800000000000006E-2</v>
      </c>
    </row>
    <row r="97" spans="1:11" x14ac:dyDescent="0.15">
      <c r="A97" s="1">
        <v>344</v>
      </c>
      <c r="B97" s="1">
        <v>21614.400000000001</v>
      </c>
      <c r="C97" s="1">
        <v>-101745829085184</v>
      </c>
      <c r="D97" s="1">
        <v>23.7</v>
      </c>
      <c r="E97" s="1">
        <v>58.4</v>
      </c>
      <c r="F97" s="4">
        <v>8.1999999999999993</v>
      </c>
      <c r="G97" s="1">
        <v>102.7</v>
      </c>
      <c r="H97" s="4">
        <v>7.9899999999999999E-2</v>
      </c>
      <c r="I97" s="1">
        <v>842.6</v>
      </c>
      <c r="J97" s="4">
        <v>4.7600000000000003E-2</v>
      </c>
      <c r="K97" s="4">
        <v>-9.0800000000000006E-2</v>
      </c>
    </row>
    <row r="98" spans="1:11" x14ac:dyDescent="0.15">
      <c r="A98" s="1">
        <v>345</v>
      </c>
      <c r="B98" s="1">
        <v>21633.3</v>
      </c>
      <c r="C98" s="1">
        <v>-101748119175168</v>
      </c>
      <c r="D98" s="1">
        <v>23.7</v>
      </c>
      <c r="E98" s="1">
        <v>58.6</v>
      </c>
      <c r="F98" s="4">
        <v>8.2100000000000009</v>
      </c>
      <c r="G98" s="1">
        <v>102.7</v>
      </c>
      <c r="H98" s="4">
        <v>7.9899999999999999E-2</v>
      </c>
      <c r="I98" s="1">
        <v>842.7</v>
      </c>
      <c r="J98" s="4">
        <v>4.7600000000000003E-2</v>
      </c>
      <c r="K98" s="4">
        <v>-9.0800000000000006E-2</v>
      </c>
    </row>
    <row r="99" spans="1:11" x14ac:dyDescent="0.15">
      <c r="A99" s="1">
        <v>346</v>
      </c>
      <c r="B99" s="1">
        <v>21673.8</v>
      </c>
      <c r="C99" s="1">
        <v>-101762488860672</v>
      </c>
      <c r="D99" s="1">
        <v>23.7</v>
      </c>
      <c r="E99" s="1">
        <v>58.8</v>
      </c>
      <c r="F99" s="4">
        <v>8.2100000000000009</v>
      </c>
      <c r="G99" s="1">
        <v>102.7</v>
      </c>
      <c r="H99" s="4">
        <v>7.9899999999999999E-2</v>
      </c>
      <c r="I99" s="1">
        <v>842.8</v>
      </c>
      <c r="J99" s="4">
        <v>4.7600000000000003E-2</v>
      </c>
      <c r="K99" s="4">
        <v>-9.0800000000000006E-2</v>
      </c>
    </row>
    <row r="100" spans="1:11" x14ac:dyDescent="0.15">
      <c r="A100" s="1">
        <v>347</v>
      </c>
      <c r="B100" s="1">
        <v>21705.200000000001</v>
      </c>
      <c r="C100" s="1">
        <v>-101752690966528</v>
      </c>
      <c r="D100" s="1">
        <v>23.7</v>
      </c>
      <c r="E100" s="1">
        <v>59</v>
      </c>
      <c r="F100" s="4">
        <v>8.2100000000000009</v>
      </c>
      <c r="G100" s="1">
        <v>102.7</v>
      </c>
      <c r="H100" s="4">
        <v>7.9899999999999999E-2</v>
      </c>
      <c r="I100" s="1">
        <v>842.9</v>
      </c>
      <c r="J100" s="4">
        <v>4.7600000000000003E-2</v>
      </c>
      <c r="K100" s="4">
        <v>-9.0800000000000006E-2</v>
      </c>
    </row>
    <row r="101" spans="1:11" x14ac:dyDescent="0.15">
      <c r="A101" s="1">
        <v>348</v>
      </c>
      <c r="B101" s="1">
        <v>21743.200000000001</v>
      </c>
      <c r="C101" s="1">
        <v>-101756063186944</v>
      </c>
      <c r="D101" s="1">
        <v>23.8</v>
      </c>
      <c r="E101" s="1">
        <v>59.3</v>
      </c>
      <c r="F101" s="4">
        <v>8.2100000000000009</v>
      </c>
      <c r="G101" s="1">
        <v>102.7</v>
      </c>
      <c r="H101" s="4">
        <v>7.9899999999999999E-2</v>
      </c>
      <c r="I101" s="1">
        <v>843</v>
      </c>
      <c r="J101" s="4">
        <v>4.7600000000000003E-2</v>
      </c>
      <c r="K101" s="4">
        <v>-9.0800000000000006E-2</v>
      </c>
    </row>
    <row r="102" spans="1:11" x14ac:dyDescent="0.15">
      <c r="A102" s="1">
        <v>349</v>
      </c>
      <c r="B102" s="1">
        <v>21778</v>
      </c>
      <c r="C102" s="1">
        <v>-101746047188992</v>
      </c>
      <c r="D102" s="1">
        <v>23.8</v>
      </c>
      <c r="E102" s="1">
        <v>59.5</v>
      </c>
      <c r="F102" s="4">
        <v>8.2100000000000009</v>
      </c>
      <c r="G102" s="1">
        <v>102.7</v>
      </c>
      <c r="H102" s="4">
        <v>7.9899999999999999E-2</v>
      </c>
      <c r="I102" s="1">
        <v>843.1</v>
      </c>
      <c r="J102" s="4">
        <v>4.7600000000000003E-2</v>
      </c>
      <c r="K102" s="4">
        <v>-9.0800000000000006E-2</v>
      </c>
    </row>
    <row r="103" spans="1:11" x14ac:dyDescent="0.15">
      <c r="A103" s="1">
        <v>350</v>
      </c>
      <c r="B103" s="1">
        <v>21805.7</v>
      </c>
      <c r="C103" s="1">
        <v>-101736475787264</v>
      </c>
      <c r="D103" s="1">
        <v>23.8</v>
      </c>
      <c r="E103" s="1">
        <v>59.7</v>
      </c>
      <c r="F103" s="4">
        <v>8.2100000000000009</v>
      </c>
      <c r="G103" s="1">
        <v>102.7</v>
      </c>
      <c r="H103" s="4">
        <v>7.9899999999999999E-2</v>
      </c>
      <c r="I103" s="1">
        <v>843.2</v>
      </c>
      <c r="J103" s="4">
        <v>4.7600000000000003E-2</v>
      </c>
      <c r="K103" s="4">
        <v>-9.0800000000000006E-2</v>
      </c>
    </row>
    <row r="104" spans="1:11" x14ac:dyDescent="0.15">
      <c r="A104" s="1">
        <v>351</v>
      </c>
      <c r="B104" s="1">
        <v>21839.599999999999</v>
      </c>
      <c r="C104" s="1">
        <v>-101741374734336</v>
      </c>
      <c r="D104" s="1">
        <v>23.8</v>
      </c>
      <c r="E104" s="1">
        <v>59.9</v>
      </c>
      <c r="F104" s="4">
        <v>8.2100000000000009</v>
      </c>
      <c r="G104" s="1">
        <v>102.7</v>
      </c>
      <c r="H104" s="4">
        <v>0.08</v>
      </c>
      <c r="I104" s="1">
        <v>843.3</v>
      </c>
      <c r="J104" s="4">
        <v>4.7600000000000003E-2</v>
      </c>
      <c r="K104" s="4">
        <v>-9.0800000000000006E-2</v>
      </c>
    </row>
    <row r="105" spans="1:11" x14ac:dyDescent="0.15">
      <c r="A105" s="1">
        <v>352</v>
      </c>
      <c r="B105" s="1">
        <v>21872.9</v>
      </c>
      <c r="C105" s="1">
        <v>-101751273291776</v>
      </c>
      <c r="D105" s="1">
        <v>23.8</v>
      </c>
      <c r="E105" s="1">
        <v>60.2</v>
      </c>
      <c r="F105" s="4">
        <v>8.2100000000000009</v>
      </c>
      <c r="G105" s="1">
        <v>102.7</v>
      </c>
      <c r="H105" s="4">
        <v>0.08</v>
      </c>
      <c r="I105" s="1">
        <v>843.4</v>
      </c>
      <c r="J105" s="4">
        <v>4.7600000000000003E-2</v>
      </c>
      <c r="K105" s="4">
        <v>-9.0800000000000006E-2</v>
      </c>
    </row>
    <row r="106" spans="1:11" x14ac:dyDescent="0.15">
      <c r="A106" s="1">
        <v>353</v>
      </c>
      <c r="B106" s="1">
        <v>21912.400000000001</v>
      </c>
      <c r="C106" s="1">
        <v>-101751055187968</v>
      </c>
      <c r="D106" s="1">
        <v>23.8</v>
      </c>
      <c r="E106" s="1">
        <v>60.4</v>
      </c>
      <c r="F106" s="4">
        <v>8.2100000000000009</v>
      </c>
      <c r="G106" s="1">
        <v>102.7</v>
      </c>
      <c r="H106" s="4">
        <v>0.08</v>
      </c>
      <c r="I106" s="1">
        <v>843.5</v>
      </c>
      <c r="J106" s="4">
        <v>4.7600000000000003E-2</v>
      </c>
      <c r="K106" s="4">
        <v>-9.0800000000000006E-2</v>
      </c>
    </row>
    <row r="107" spans="1:11" x14ac:dyDescent="0.15">
      <c r="A107" s="1">
        <v>354</v>
      </c>
      <c r="B107" s="1">
        <v>21941</v>
      </c>
      <c r="C107" s="1">
        <v>-101756717498368</v>
      </c>
      <c r="D107" s="1">
        <v>23.8</v>
      </c>
      <c r="E107" s="1">
        <v>60.6</v>
      </c>
      <c r="F107" s="4">
        <v>8.2100000000000009</v>
      </c>
      <c r="G107" s="1">
        <v>102.7</v>
      </c>
      <c r="H107" s="4">
        <v>0.08</v>
      </c>
      <c r="I107" s="1">
        <v>843.6</v>
      </c>
      <c r="J107" s="4">
        <v>4.7600000000000003E-2</v>
      </c>
      <c r="K107" s="4">
        <v>-9.0800000000000006E-2</v>
      </c>
    </row>
    <row r="108" spans="1:11" x14ac:dyDescent="0.15">
      <c r="A108" s="1">
        <v>355</v>
      </c>
      <c r="B108" s="1">
        <v>21980.5</v>
      </c>
      <c r="C108" s="1">
        <v>-101754645512192</v>
      </c>
      <c r="D108" s="1">
        <v>23.8</v>
      </c>
      <c r="E108" s="1">
        <v>60.8</v>
      </c>
      <c r="F108" s="4">
        <v>8.2100000000000009</v>
      </c>
      <c r="G108" s="1">
        <v>102.7</v>
      </c>
      <c r="H108" s="4">
        <v>0.08</v>
      </c>
      <c r="I108" s="1">
        <v>843.7</v>
      </c>
      <c r="J108" s="4">
        <v>4.7600000000000003E-2</v>
      </c>
      <c r="K108" s="4">
        <v>-9.0800000000000006E-2</v>
      </c>
    </row>
    <row r="109" spans="1:11" x14ac:dyDescent="0.15">
      <c r="A109" s="1">
        <v>356</v>
      </c>
      <c r="B109" s="1">
        <v>22019.5</v>
      </c>
      <c r="C109" s="1">
        <v>-101749964668928</v>
      </c>
      <c r="D109" s="1">
        <v>23.8</v>
      </c>
      <c r="E109" s="1">
        <v>61.1</v>
      </c>
      <c r="F109" s="4">
        <v>8.2200000000000006</v>
      </c>
      <c r="G109" s="1">
        <v>102.7</v>
      </c>
      <c r="H109" s="4">
        <v>0.08</v>
      </c>
      <c r="I109" s="1">
        <v>843.8</v>
      </c>
      <c r="J109" s="4">
        <v>4.7600000000000003E-2</v>
      </c>
      <c r="K109" s="4">
        <v>-9.0800000000000006E-2</v>
      </c>
    </row>
    <row r="110" spans="1:11" x14ac:dyDescent="0.15">
      <c r="A110" s="1">
        <v>357</v>
      </c>
      <c r="B110" s="1">
        <v>22041.3</v>
      </c>
      <c r="C110" s="1">
        <v>-101746156240896</v>
      </c>
      <c r="D110" s="1">
        <v>23.8</v>
      </c>
      <c r="E110" s="1">
        <v>61.3</v>
      </c>
      <c r="F110" s="4">
        <v>8.2200000000000006</v>
      </c>
      <c r="G110" s="1">
        <v>102.7</v>
      </c>
      <c r="H110" s="4">
        <v>0.08</v>
      </c>
      <c r="I110" s="1">
        <v>843.9</v>
      </c>
      <c r="J110" s="4">
        <v>4.7600000000000003E-2</v>
      </c>
      <c r="K110" s="4">
        <v>-9.0800000000000006E-2</v>
      </c>
    </row>
    <row r="111" spans="1:11" x14ac:dyDescent="0.15">
      <c r="A111" s="1">
        <v>358</v>
      </c>
      <c r="B111" s="1">
        <v>22071.8</v>
      </c>
      <c r="C111" s="1">
        <v>-101745728421888</v>
      </c>
      <c r="D111" s="1">
        <v>23.8</v>
      </c>
      <c r="E111" s="1">
        <v>61.5</v>
      </c>
      <c r="F111" s="4">
        <v>8.2200000000000006</v>
      </c>
      <c r="G111" s="1">
        <v>102.7</v>
      </c>
      <c r="H111" s="4">
        <v>0.08</v>
      </c>
      <c r="I111" s="1">
        <v>844</v>
      </c>
      <c r="J111" s="4">
        <v>4.7600000000000003E-2</v>
      </c>
      <c r="K111" s="4">
        <v>-9.0800000000000006E-2</v>
      </c>
    </row>
    <row r="112" spans="1:11" x14ac:dyDescent="0.15">
      <c r="A112" s="1">
        <v>359</v>
      </c>
      <c r="B112" s="1">
        <v>22101.7</v>
      </c>
      <c r="C112" s="1">
        <v>-101751273291776</v>
      </c>
      <c r="D112" s="1">
        <v>23.8</v>
      </c>
      <c r="E112" s="1">
        <v>61.7</v>
      </c>
      <c r="F112" s="4">
        <v>8.2200000000000006</v>
      </c>
      <c r="G112" s="1">
        <v>102.7</v>
      </c>
      <c r="H112" s="4">
        <v>0.08</v>
      </c>
      <c r="I112" s="1">
        <v>844</v>
      </c>
      <c r="J112" s="4">
        <v>4.7600000000000003E-2</v>
      </c>
      <c r="K112" s="4">
        <v>-9.0800000000000006E-2</v>
      </c>
    </row>
    <row r="113" spans="1:11" x14ac:dyDescent="0.15">
      <c r="A113" s="1">
        <v>360</v>
      </c>
      <c r="B113" s="1">
        <v>22131.200000000001</v>
      </c>
      <c r="C113" s="1">
        <v>-101746483396608</v>
      </c>
      <c r="D113" s="1">
        <v>23.9</v>
      </c>
      <c r="E113" s="1">
        <v>62</v>
      </c>
      <c r="F113" s="4">
        <v>8.2200000000000006</v>
      </c>
      <c r="G113" s="1">
        <v>102.7</v>
      </c>
      <c r="H113" s="4">
        <v>0.08</v>
      </c>
      <c r="I113" s="1">
        <v>844.1</v>
      </c>
      <c r="J113" s="4">
        <v>4.7600000000000003E-2</v>
      </c>
      <c r="K113" s="4">
        <v>-9.0800000000000006E-2</v>
      </c>
    </row>
    <row r="114" spans="1:11" x14ac:dyDescent="0.15">
      <c r="A114" s="1">
        <v>361</v>
      </c>
      <c r="B114" s="1">
        <v>22167.599999999999</v>
      </c>
      <c r="C114" s="1">
        <v>-101742893072384</v>
      </c>
      <c r="D114" s="1">
        <v>23.9</v>
      </c>
      <c r="E114" s="1">
        <v>62.2</v>
      </c>
      <c r="F114" s="4">
        <v>8.2200000000000006</v>
      </c>
      <c r="G114" s="1">
        <v>102.7</v>
      </c>
      <c r="H114" s="4">
        <v>0.08</v>
      </c>
      <c r="I114" s="1">
        <v>844.2</v>
      </c>
      <c r="J114" s="4">
        <v>4.7699999999999999E-2</v>
      </c>
      <c r="K114" s="4">
        <v>-9.0800000000000006E-2</v>
      </c>
    </row>
    <row r="115" spans="1:11" x14ac:dyDescent="0.15">
      <c r="A115" s="1">
        <v>362</v>
      </c>
      <c r="B115" s="1">
        <v>22191.4</v>
      </c>
      <c r="C115" s="1">
        <v>-101744419799040</v>
      </c>
      <c r="D115" s="1">
        <v>23.8</v>
      </c>
      <c r="E115" s="1">
        <v>62.4</v>
      </c>
      <c r="F115" s="4">
        <v>8.2200000000000006</v>
      </c>
      <c r="G115" s="1">
        <v>102.7</v>
      </c>
      <c r="H115" s="4">
        <v>0.08</v>
      </c>
      <c r="I115" s="1">
        <v>844.3</v>
      </c>
      <c r="J115" s="4">
        <v>4.7699999999999999E-2</v>
      </c>
      <c r="K115" s="4">
        <v>-9.0800000000000006E-2</v>
      </c>
    </row>
    <row r="116" spans="1:11" x14ac:dyDescent="0.15">
      <c r="A116" s="1">
        <v>363</v>
      </c>
      <c r="B116" s="1">
        <v>22225.599999999999</v>
      </c>
      <c r="C116" s="1">
        <v>-101747792019456</v>
      </c>
      <c r="D116" s="1">
        <v>23.8</v>
      </c>
      <c r="E116" s="1">
        <v>62.6</v>
      </c>
      <c r="F116" s="4">
        <v>8.2200000000000006</v>
      </c>
      <c r="G116" s="1">
        <v>102.7</v>
      </c>
      <c r="H116" s="4">
        <v>8.0100000000000005E-2</v>
      </c>
      <c r="I116" s="1">
        <v>844.4</v>
      </c>
      <c r="J116" s="4">
        <v>4.7699999999999999E-2</v>
      </c>
      <c r="K116" s="4">
        <v>-9.0800000000000006E-2</v>
      </c>
    </row>
    <row r="117" spans="1:11" x14ac:dyDescent="0.15">
      <c r="A117" s="1">
        <v>364</v>
      </c>
      <c r="B117" s="1">
        <v>22261.200000000001</v>
      </c>
      <c r="C117" s="1">
        <v>-101754754564096</v>
      </c>
      <c r="D117" s="1">
        <v>23.8</v>
      </c>
      <c r="E117" s="1">
        <v>62.9</v>
      </c>
      <c r="F117" s="4">
        <v>8.2200000000000006</v>
      </c>
      <c r="G117" s="1">
        <v>102.7</v>
      </c>
      <c r="H117" s="4">
        <v>8.0100000000000005E-2</v>
      </c>
      <c r="I117" s="1">
        <v>844.4</v>
      </c>
      <c r="J117" s="4">
        <v>4.7699999999999999E-2</v>
      </c>
      <c r="K117" s="4">
        <v>-9.0800000000000006E-2</v>
      </c>
    </row>
    <row r="118" spans="1:11" x14ac:dyDescent="0.15">
      <c r="A118" s="1">
        <v>365</v>
      </c>
      <c r="B118" s="1">
        <v>22292.1</v>
      </c>
      <c r="C118" s="1">
        <v>-101750837084160</v>
      </c>
      <c r="D118" s="1">
        <v>23.8</v>
      </c>
      <c r="E118" s="1">
        <v>63.1</v>
      </c>
      <c r="F118" s="4">
        <v>8.2200000000000006</v>
      </c>
      <c r="G118" s="1">
        <v>102.7</v>
      </c>
      <c r="H118" s="4">
        <v>8.0100000000000005E-2</v>
      </c>
      <c r="I118" s="1">
        <v>844.5</v>
      </c>
      <c r="J118" s="4">
        <v>4.7699999999999999E-2</v>
      </c>
      <c r="K118" s="4">
        <v>-9.0800000000000006E-2</v>
      </c>
    </row>
    <row r="119" spans="1:11" x14ac:dyDescent="0.15">
      <c r="A119" s="1">
        <v>366</v>
      </c>
      <c r="B119" s="1">
        <v>22325.3</v>
      </c>
      <c r="C119" s="1">
        <v>-101753127174144</v>
      </c>
      <c r="D119" s="1">
        <v>23.8</v>
      </c>
      <c r="E119" s="1">
        <v>63.3</v>
      </c>
      <c r="F119" s="4">
        <v>8.2200000000000006</v>
      </c>
      <c r="G119" s="1">
        <v>102.7</v>
      </c>
      <c r="H119" s="4">
        <v>8.0100000000000005E-2</v>
      </c>
      <c r="I119" s="1">
        <v>844.6</v>
      </c>
      <c r="J119" s="4">
        <v>4.7699999999999999E-2</v>
      </c>
      <c r="K119" s="4">
        <v>-9.0800000000000006E-2</v>
      </c>
    </row>
    <row r="120" spans="1:11" x14ac:dyDescent="0.15">
      <c r="A120" s="1">
        <v>367</v>
      </c>
      <c r="B120" s="1">
        <v>22347</v>
      </c>
      <c r="C120" s="1">
        <v>-101760416874496</v>
      </c>
      <c r="D120" s="1">
        <v>23.8</v>
      </c>
      <c r="E120" s="1">
        <v>63.6</v>
      </c>
      <c r="F120" s="4">
        <v>8.2200000000000006</v>
      </c>
      <c r="G120" s="1">
        <v>102.7</v>
      </c>
      <c r="H120" s="4">
        <v>8.0100000000000005E-2</v>
      </c>
      <c r="I120" s="1">
        <v>844.7</v>
      </c>
      <c r="J120" s="4">
        <v>4.7699999999999999E-2</v>
      </c>
      <c r="K120" s="4">
        <v>-9.0800000000000006E-2</v>
      </c>
    </row>
    <row r="121" spans="1:11" x14ac:dyDescent="0.15">
      <c r="A121" s="1">
        <v>368</v>
      </c>
      <c r="B121" s="1">
        <v>22391.3</v>
      </c>
      <c r="C121" s="1">
        <v>-101754108641280</v>
      </c>
      <c r="D121" s="1">
        <v>23.8</v>
      </c>
      <c r="E121" s="1">
        <v>63.8</v>
      </c>
      <c r="F121" s="4">
        <v>8.23</v>
      </c>
      <c r="G121" s="1">
        <v>102.7</v>
      </c>
      <c r="H121" s="4">
        <v>8.0100000000000005E-2</v>
      </c>
      <c r="I121" s="1">
        <v>844.7</v>
      </c>
      <c r="J121" s="4">
        <v>4.7699999999999999E-2</v>
      </c>
      <c r="K121" s="4">
        <v>-9.0800000000000006E-2</v>
      </c>
    </row>
    <row r="122" spans="1:11" x14ac:dyDescent="0.15">
      <c r="A122" s="1">
        <v>369</v>
      </c>
      <c r="B122" s="1">
        <v>22436.9</v>
      </c>
      <c r="C122" s="1">
        <v>-101754754564096</v>
      </c>
      <c r="D122" s="1">
        <v>23.7</v>
      </c>
      <c r="E122" s="1">
        <v>64</v>
      </c>
      <c r="F122" s="4">
        <v>8.23</v>
      </c>
      <c r="G122" s="1">
        <v>102.7</v>
      </c>
      <c r="H122" s="4">
        <v>8.0100000000000005E-2</v>
      </c>
      <c r="I122" s="1">
        <v>844.8</v>
      </c>
      <c r="J122" s="4">
        <v>4.7699999999999999E-2</v>
      </c>
      <c r="K122" s="4">
        <v>-9.0800000000000006E-2</v>
      </c>
    </row>
    <row r="123" spans="1:11" x14ac:dyDescent="0.15">
      <c r="A123" s="1">
        <v>370</v>
      </c>
      <c r="B123" s="1">
        <v>22468.1</v>
      </c>
      <c r="C123" s="1">
        <v>-101766842548224</v>
      </c>
      <c r="D123" s="1">
        <v>23.7</v>
      </c>
      <c r="E123" s="1">
        <v>64.3</v>
      </c>
      <c r="F123" s="4">
        <v>8.23</v>
      </c>
      <c r="G123" s="1">
        <v>102.7</v>
      </c>
      <c r="H123" s="4">
        <v>8.0100000000000005E-2</v>
      </c>
      <c r="I123" s="1">
        <v>844.9</v>
      </c>
      <c r="J123" s="4">
        <v>4.7699999999999999E-2</v>
      </c>
      <c r="K123" s="4">
        <v>-9.0800000000000006E-2</v>
      </c>
    </row>
    <row r="124" spans="1:11" x14ac:dyDescent="0.15">
      <c r="A124" s="1">
        <v>371</v>
      </c>
      <c r="B124" s="1">
        <v>22485.200000000001</v>
      </c>
      <c r="C124" s="1">
        <v>-101765424873472</v>
      </c>
      <c r="D124" s="1">
        <v>23.7</v>
      </c>
      <c r="E124" s="1">
        <v>64.5</v>
      </c>
      <c r="F124" s="4">
        <v>8.23</v>
      </c>
      <c r="G124" s="1">
        <v>102.7</v>
      </c>
      <c r="H124" s="4">
        <v>8.0100000000000005E-2</v>
      </c>
      <c r="I124" s="1">
        <v>845</v>
      </c>
      <c r="J124" s="4">
        <v>4.7699999999999999E-2</v>
      </c>
      <c r="K124" s="4">
        <v>-9.0800000000000006E-2</v>
      </c>
    </row>
    <row r="125" spans="1:11" x14ac:dyDescent="0.15">
      <c r="A125" s="1">
        <v>372</v>
      </c>
      <c r="B125" s="1">
        <v>22516.5</v>
      </c>
      <c r="C125" s="1">
        <v>-101765861081088</v>
      </c>
      <c r="D125" s="1">
        <v>23.7</v>
      </c>
      <c r="E125" s="1">
        <v>64.7</v>
      </c>
      <c r="F125" s="4">
        <v>8.23</v>
      </c>
      <c r="G125" s="1">
        <v>102.7</v>
      </c>
      <c r="H125" s="4">
        <v>8.0100000000000005E-2</v>
      </c>
      <c r="I125" s="1">
        <v>845</v>
      </c>
      <c r="J125" s="4">
        <v>4.7699999999999999E-2</v>
      </c>
      <c r="K125" s="4">
        <v>-9.0800000000000006E-2</v>
      </c>
    </row>
    <row r="126" spans="1:11" x14ac:dyDescent="0.15">
      <c r="A126" s="1">
        <v>373</v>
      </c>
      <c r="B126" s="1">
        <v>22540.9</v>
      </c>
      <c r="C126" s="1">
        <v>-101768251834368</v>
      </c>
      <c r="D126" s="1">
        <v>23.7</v>
      </c>
      <c r="E126" s="1">
        <v>65</v>
      </c>
      <c r="F126" s="4">
        <v>8.23</v>
      </c>
      <c r="G126" s="1">
        <v>102.7</v>
      </c>
      <c r="H126" s="4">
        <v>8.0100000000000005E-2</v>
      </c>
      <c r="I126" s="1">
        <v>845.1</v>
      </c>
      <c r="J126" s="4">
        <v>4.7699999999999999E-2</v>
      </c>
      <c r="K126" s="4">
        <v>-9.0800000000000006E-2</v>
      </c>
    </row>
    <row r="127" spans="1:11" x14ac:dyDescent="0.15">
      <c r="A127" s="1">
        <v>374</v>
      </c>
      <c r="B127" s="1">
        <v>22561.200000000001</v>
      </c>
      <c r="C127" s="1">
        <v>-101777395417088</v>
      </c>
      <c r="D127" s="1">
        <v>23.7</v>
      </c>
      <c r="E127" s="1">
        <v>65.2</v>
      </c>
      <c r="F127" s="4">
        <v>8.23</v>
      </c>
      <c r="G127" s="1">
        <v>102.7</v>
      </c>
      <c r="H127" s="4">
        <v>8.0100000000000005E-2</v>
      </c>
      <c r="I127" s="1">
        <v>845.2</v>
      </c>
      <c r="J127" s="4">
        <v>4.7699999999999999E-2</v>
      </c>
      <c r="K127" s="4">
        <v>-9.0800000000000006E-2</v>
      </c>
    </row>
    <row r="128" spans="1:11" x14ac:dyDescent="0.15">
      <c r="A128" s="1">
        <v>375</v>
      </c>
      <c r="B128" s="1">
        <v>22592</v>
      </c>
      <c r="C128" s="1">
        <v>-101770978131968</v>
      </c>
      <c r="D128" s="1">
        <v>23.7</v>
      </c>
      <c r="E128" s="1">
        <v>65.400000000000006</v>
      </c>
      <c r="F128" s="4">
        <v>8.23</v>
      </c>
      <c r="G128" s="1">
        <v>102.7</v>
      </c>
      <c r="H128" s="4">
        <v>8.0100000000000005E-2</v>
      </c>
      <c r="I128" s="1">
        <v>845.2</v>
      </c>
      <c r="J128" s="4">
        <v>4.7699999999999999E-2</v>
      </c>
      <c r="K128" s="4">
        <v>-9.0800000000000006E-2</v>
      </c>
    </row>
    <row r="129" spans="1:11" x14ac:dyDescent="0.15">
      <c r="A129" s="1">
        <v>376</v>
      </c>
      <c r="B129" s="1">
        <v>22612.9</v>
      </c>
      <c r="C129" s="1">
        <v>-101773041729536</v>
      </c>
      <c r="D129" s="1">
        <v>23.7</v>
      </c>
      <c r="E129" s="1">
        <v>65.599999999999994</v>
      </c>
      <c r="F129" s="4">
        <v>8.23</v>
      </c>
      <c r="G129" s="1">
        <v>102.7</v>
      </c>
      <c r="H129" s="4">
        <v>8.0100000000000005E-2</v>
      </c>
      <c r="I129" s="1">
        <v>845.3</v>
      </c>
      <c r="J129" s="4">
        <v>4.7699999999999999E-2</v>
      </c>
      <c r="K129" s="4">
        <v>-9.0800000000000006E-2</v>
      </c>
    </row>
    <row r="130" spans="1:11" x14ac:dyDescent="0.15">
      <c r="A130" s="1">
        <v>377</v>
      </c>
      <c r="B130" s="1">
        <v>22644.9</v>
      </c>
      <c r="C130" s="1">
        <v>-101788938141696</v>
      </c>
      <c r="D130" s="1">
        <v>23.6</v>
      </c>
      <c r="E130" s="1">
        <v>65.900000000000006</v>
      </c>
      <c r="F130" s="4">
        <v>8.23</v>
      </c>
      <c r="G130" s="1">
        <v>102.7</v>
      </c>
      <c r="H130" s="4">
        <v>8.0100000000000005E-2</v>
      </c>
      <c r="I130" s="1">
        <v>845.4</v>
      </c>
      <c r="J130" s="4">
        <v>4.7699999999999999E-2</v>
      </c>
      <c r="K130" s="4">
        <v>-9.0800000000000006E-2</v>
      </c>
    </row>
    <row r="131" spans="1:11" x14ac:dyDescent="0.15">
      <c r="A131" s="1">
        <v>378</v>
      </c>
      <c r="B131" s="1">
        <v>22674.3</v>
      </c>
      <c r="C131" s="1">
        <v>-101774459404288</v>
      </c>
      <c r="D131" s="1">
        <v>23.7</v>
      </c>
      <c r="E131" s="1">
        <v>66.099999999999994</v>
      </c>
      <c r="F131" s="4">
        <v>8.23</v>
      </c>
      <c r="G131" s="1">
        <v>102.7</v>
      </c>
      <c r="H131" s="4">
        <v>8.0199999999999994E-2</v>
      </c>
      <c r="I131" s="1">
        <v>845.4</v>
      </c>
      <c r="J131" s="4">
        <v>4.7699999999999999E-2</v>
      </c>
      <c r="K131" s="4">
        <v>-9.0800000000000006E-2</v>
      </c>
    </row>
    <row r="132" spans="1:11" x14ac:dyDescent="0.15">
      <c r="A132" s="1">
        <v>379</v>
      </c>
      <c r="B132" s="1">
        <v>22686.5</v>
      </c>
      <c r="C132" s="1">
        <v>-101768906145792</v>
      </c>
      <c r="D132" s="1">
        <v>23.7</v>
      </c>
      <c r="E132" s="1">
        <v>66.3</v>
      </c>
      <c r="F132" s="4">
        <v>8.23</v>
      </c>
      <c r="G132" s="1">
        <v>102.7</v>
      </c>
      <c r="H132" s="4">
        <v>8.0199999999999994E-2</v>
      </c>
      <c r="I132" s="1">
        <v>845.5</v>
      </c>
      <c r="J132" s="4">
        <v>4.7699999999999999E-2</v>
      </c>
      <c r="K132" s="4">
        <v>-9.0800000000000006E-2</v>
      </c>
    </row>
    <row r="133" spans="1:11" x14ac:dyDescent="0.15">
      <c r="A133" s="1">
        <v>380</v>
      </c>
      <c r="B133" s="1">
        <v>22713.599999999999</v>
      </c>
      <c r="C133" s="1">
        <v>-101764443406336</v>
      </c>
      <c r="D133" s="1">
        <v>23.8</v>
      </c>
      <c r="E133" s="1">
        <v>66.599999999999994</v>
      </c>
      <c r="F133" s="4">
        <v>8.23</v>
      </c>
      <c r="G133" s="1">
        <v>102.7</v>
      </c>
      <c r="H133" s="4">
        <v>8.0199999999999994E-2</v>
      </c>
      <c r="I133" s="1">
        <v>845.6</v>
      </c>
      <c r="J133" s="4">
        <v>4.7699999999999999E-2</v>
      </c>
      <c r="K133" s="4">
        <v>-9.0800000000000006E-2</v>
      </c>
    </row>
    <row r="134" spans="1:11" x14ac:dyDescent="0.15">
      <c r="A134" s="1">
        <v>381</v>
      </c>
      <c r="B134" s="1">
        <v>22733.9</v>
      </c>
      <c r="C134" s="1">
        <v>-101757698965504</v>
      </c>
      <c r="D134" s="1">
        <v>23.8</v>
      </c>
      <c r="E134" s="1">
        <v>66.8</v>
      </c>
      <c r="F134" s="4">
        <v>8.23</v>
      </c>
      <c r="G134" s="1">
        <v>102.7</v>
      </c>
      <c r="H134" s="4">
        <v>8.0199999999999994E-2</v>
      </c>
      <c r="I134" s="1">
        <v>845.6</v>
      </c>
      <c r="J134" s="4">
        <v>4.7699999999999999E-2</v>
      </c>
      <c r="K134" s="4">
        <v>-9.0800000000000006E-2</v>
      </c>
    </row>
    <row r="135" spans="1:11" x14ac:dyDescent="0.15">
      <c r="A135" s="1">
        <v>382</v>
      </c>
      <c r="B135" s="1">
        <v>22761.3</v>
      </c>
      <c r="C135" s="1">
        <v>-101772387418112</v>
      </c>
      <c r="D135" s="1">
        <v>23.7</v>
      </c>
      <c r="E135" s="1">
        <v>67</v>
      </c>
      <c r="F135" s="4">
        <v>8.23</v>
      </c>
      <c r="G135" s="1">
        <v>102.7</v>
      </c>
      <c r="H135" s="4">
        <v>8.0199999999999994E-2</v>
      </c>
      <c r="I135" s="1">
        <v>845.7</v>
      </c>
      <c r="J135" s="4">
        <v>4.7699999999999999E-2</v>
      </c>
      <c r="K135" s="4">
        <v>-9.0800000000000006E-2</v>
      </c>
    </row>
    <row r="136" spans="1:11" x14ac:dyDescent="0.15">
      <c r="A136" s="1">
        <v>383</v>
      </c>
      <c r="B136" s="1">
        <v>22790</v>
      </c>
      <c r="C136" s="1">
        <v>-101775877079040</v>
      </c>
      <c r="D136" s="1">
        <v>23.7</v>
      </c>
      <c r="E136" s="1">
        <v>67.3</v>
      </c>
      <c r="F136" s="4">
        <v>8.23</v>
      </c>
      <c r="G136" s="1">
        <v>102.7</v>
      </c>
      <c r="H136" s="4">
        <v>8.0199999999999994E-2</v>
      </c>
      <c r="I136" s="1">
        <v>845.7</v>
      </c>
      <c r="J136" s="4">
        <v>4.7699999999999999E-2</v>
      </c>
      <c r="K136" s="4">
        <v>-9.0800000000000006E-2</v>
      </c>
    </row>
    <row r="137" spans="1:11" x14ac:dyDescent="0.15">
      <c r="A137" s="1">
        <v>384</v>
      </c>
      <c r="B137" s="1">
        <v>22819.8</v>
      </c>
      <c r="C137" s="1">
        <v>-101767706574848</v>
      </c>
      <c r="D137" s="1">
        <v>23.7</v>
      </c>
      <c r="E137" s="1">
        <v>67.5</v>
      </c>
      <c r="F137" s="4">
        <v>8.24</v>
      </c>
      <c r="G137" s="1">
        <v>102.7</v>
      </c>
      <c r="H137" s="4">
        <v>8.0199999999999994E-2</v>
      </c>
      <c r="I137" s="1">
        <v>845.8</v>
      </c>
      <c r="J137" s="4">
        <v>4.7699999999999999E-2</v>
      </c>
      <c r="K137" s="4">
        <v>-9.0800000000000006E-2</v>
      </c>
    </row>
    <row r="138" spans="1:11" x14ac:dyDescent="0.15">
      <c r="A138" s="1">
        <v>385</v>
      </c>
      <c r="B138" s="1">
        <v>22841.8</v>
      </c>
      <c r="C138" s="1">
        <v>-101771087183872</v>
      </c>
      <c r="D138" s="1">
        <v>23.7</v>
      </c>
      <c r="E138" s="1">
        <v>67.7</v>
      </c>
      <c r="F138" s="4">
        <v>8.24</v>
      </c>
      <c r="G138" s="1">
        <v>102.7</v>
      </c>
      <c r="H138" s="4">
        <v>8.0199999999999994E-2</v>
      </c>
      <c r="I138" s="1">
        <v>845.8</v>
      </c>
      <c r="J138" s="4">
        <v>4.7699999999999999E-2</v>
      </c>
      <c r="K138" s="4">
        <v>-9.0800000000000006E-2</v>
      </c>
    </row>
    <row r="139" spans="1:11" x14ac:dyDescent="0.15">
      <c r="A139" s="1">
        <v>386</v>
      </c>
      <c r="B139" s="1">
        <v>22869.3</v>
      </c>
      <c r="C139" s="1">
        <v>-101757808017408</v>
      </c>
      <c r="D139" s="1">
        <v>23.8</v>
      </c>
      <c r="E139" s="1">
        <v>68</v>
      </c>
      <c r="F139" s="4">
        <v>8.24</v>
      </c>
      <c r="G139" s="1">
        <v>102.7</v>
      </c>
      <c r="H139" s="4">
        <v>8.0199999999999994E-2</v>
      </c>
      <c r="I139" s="1">
        <v>845.9</v>
      </c>
      <c r="J139" s="4">
        <v>4.7699999999999999E-2</v>
      </c>
      <c r="K139" s="4">
        <v>-9.0800000000000006E-2</v>
      </c>
    </row>
    <row r="140" spans="1:11" x14ac:dyDescent="0.15">
      <c r="A140" s="1">
        <v>387</v>
      </c>
      <c r="B140" s="1">
        <v>22904.9</v>
      </c>
      <c r="C140" s="1">
        <v>-101758453940224</v>
      </c>
      <c r="D140" s="1">
        <v>23.7</v>
      </c>
      <c r="E140" s="1">
        <v>68.2</v>
      </c>
      <c r="F140" s="4">
        <v>8.24</v>
      </c>
      <c r="G140" s="1">
        <v>102.7</v>
      </c>
      <c r="H140" s="4">
        <v>8.0199999999999994E-2</v>
      </c>
      <c r="I140" s="1">
        <v>846</v>
      </c>
      <c r="J140" s="4">
        <v>4.7699999999999999E-2</v>
      </c>
      <c r="K140" s="4">
        <v>-9.0800000000000006E-2</v>
      </c>
    </row>
    <row r="141" spans="1:11" x14ac:dyDescent="0.15">
      <c r="A141" s="1">
        <v>388</v>
      </c>
      <c r="B141" s="1">
        <v>22936.7</v>
      </c>
      <c r="C141" s="1">
        <v>-101750509928448</v>
      </c>
      <c r="D141" s="1">
        <v>23.8</v>
      </c>
      <c r="E141" s="1">
        <v>68.400000000000006</v>
      </c>
      <c r="F141" s="4">
        <v>8.24</v>
      </c>
      <c r="G141" s="1">
        <v>102.7</v>
      </c>
      <c r="H141" s="4">
        <v>8.0199999999999994E-2</v>
      </c>
      <c r="I141" s="1">
        <v>846</v>
      </c>
      <c r="J141" s="4">
        <v>4.7699999999999999E-2</v>
      </c>
      <c r="K141" s="4">
        <v>-9.0800000000000006E-2</v>
      </c>
    </row>
    <row r="142" spans="1:11" x14ac:dyDescent="0.15">
      <c r="A142" s="1">
        <v>389</v>
      </c>
      <c r="B142" s="1">
        <v>22962.3</v>
      </c>
      <c r="C142" s="1">
        <v>-101754536460288</v>
      </c>
      <c r="D142" s="1">
        <v>23.8</v>
      </c>
      <c r="E142" s="1">
        <v>68.599999999999994</v>
      </c>
      <c r="F142" s="4">
        <v>8.24</v>
      </c>
      <c r="G142" s="1">
        <v>102.7</v>
      </c>
      <c r="H142" s="4">
        <v>8.0199999999999994E-2</v>
      </c>
      <c r="I142" s="1">
        <v>846</v>
      </c>
      <c r="J142" s="4">
        <v>4.7699999999999999E-2</v>
      </c>
      <c r="K142" s="4">
        <v>-9.0800000000000006E-2</v>
      </c>
    </row>
    <row r="143" spans="1:11" x14ac:dyDescent="0.15">
      <c r="A143" s="1">
        <v>390</v>
      </c>
      <c r="B143" s="1">
        <v>22975.3</v>
      </c>
      <c r="C143" s="1">
        <v>-101753454329856</v>
      </c>
      <c r="D143" s="1">
        <v>23.8</v>
      </c>
      <c r="E143" s="1">
        <v>68.900000000000006</v>
      </c>
      <c r="F143" s="4">
        <v>8.24</v>
      </c>
      <c r="G143" s="1">
        <v>102.7</v>
      </c>
      <c r="H143" s="4">
        <v>8.0199999999999994E-2</v>
      </c>
      <c r="I143" s="1">
        <v>846.1</v>
      </c>
      <c r="J143" s="4">
        <v>4.7699999999999999E-2</v>
      </c>
      <c r="K143" s="4">
        <v>-9.0800000000000006E-2</v>
      </c>
    </row>
    <row r="144" spans="1:11" x14ac:dyDescent="0.15">
      <c r="A144" s="1">
        <v>391</v>
      </c>
      <c r="B144" s="1">
        <v>23000.1</v>
      </c>
      <c r="C144" s="1">
        <v>-101754972667904</v>
      </c>
      <c r="D144" s="1">
        <v>23.8</v>
      </c>
      <c r="E144" s="1">
        <v>69.099999999999994</v>
      </c>
      <c r="F144" s="4">
        <v>8.24</v>
      </c>
      <c r="G144" s="1">
        <v>102.7</v>
      </c>
      <c r="H144" s="4">
        <v>8.0199999999999994E-2</v>
      </c>
      <c r="I144" s="1">
        <v>846.1</v>
      </c>
      <c r="J144" s="4">
        <v>4.7699999999999999E-2</v>
      </c>
      <c r="K144" s="4">
        <v>-9.0800000000000006E-2</v>
      </c>
    </row>
    <row r="145" spans="1:11" x14ac:dyDescent="0.15">
      <c r="A145" s="1">
        <v>392</v>
      </c>
      <c r="B145" s="1">
        <v>23033.599999999999</v>
      </c>
      <c r="C145" s="1">
        <v>-101762488860672</v>
      </c>
      <c r="D145" s="1">
        <v>23.8</v>
      </c>
      <c r="E145" s="1">
        <v>69.3</v>
      </c>
      <c r="F145" s="4">
        <v>8.24</v>
      </c>
      <c r="G145" s="1">
        <v>102.7</v>
      </c>
      <c r="H145" s="4">
        <v>8.0199999999999994E-2</v>
      </c>
      <c r="I145" s="1">
        <v>846.2</v>
      </c>
      <c r="J145" s="4">
        <v>4.7699999999999999E-2</v>
      </c>
      <c r="K145" s="4">
        <v>-9.0800000000000006E-2</v>
      </c>
    </row>
    <row r="146" spans="1:11" x14ac:dyDescent="0.15">
      <c r="A146" s="1">
        <v>393</v>
      </c>
      <c r="B146" s="1">
        <v>23050</v>
      </c>
      <c r="C146" s="1">
        <v>-101755845083136</v>
      </c>
      <c r="D146" s="1">
        <v>23.8</v>
      </c>
      <c r="E146" s="1">
        <v>69.599999999999994</v>
      </c>
      <c r="F146" s="4">
        <v>8.24</v>
      </c>
      <c r="G146" s="1">
        <v>102.7</v>
      </c>
      <c r="H146" s="4">
        <v>8.0199999999999994E-2</v>
      </c>
      <c r="I146" s="1">
        <v>846.2</v>
      </c>
      <c r="J146" s="4">
        <v>4.7699999999999999E-2</v>
      </c>
      <c r="K146" s="4">
        <v>-9.0800000000000006E-2</v>
      </c>
    </row>
    <row r="147" spans="1:11" x14ac:dyDescent="0.15">
      <c r="A147" s="1">
        <v>394</v>
      </c>
      <c r="B147" s="1">
        <v>23084.2</v>
      </c>
      <c r="C147" s="1">
        <v>-101755190771712</v>
      </c>
      <c r="D147" s="1">
        <v>23.8</v>
      </c>
      <c r="E147" s="1">
        <v>69.8</v>
      </c>
      <c r="F147" s="4">
        <v>8.24</v>
      </c>
      <c r="G147" s="1">
        <v>102.7</v>
      </c>
      <c r="H147" s="4">
        <v>8.0199999999999994E-2</v>
      </c>
      <c r="I147" s="1">
        <v>846.3</v>
      </c>
      <c r="J147" s="4">
        <v>4.7699999999999999E-2</v>
      </c>
      <c r="K147" s="4">
        <v>-9.0800000000000006E-2</v>
      </c>
    </row>
    <row r="148" spans="1:11" x14ac:dyDescent="0.15">
      <c r="A148" s="1">
        <v>395</v>
      </c>
      <c r="B148" s="1">
        <v>23104.7</v>
      </c>
      <c r="C148" s="1">
        <v>-101751818551296</v>
      </c>
      <c r="D148" s="1">
        <v>23.8</v>
      </c>
      <c r="E148" s="1">
        <v>70</v>
      </c>
      <c r="F148" s="4">
        <v>8.24</v>
      </c>
      <c r="G148" s="1">
        <v>102.7</v>
      </c>
      <c r="H148" s="4">
        <v>8.0199999999999994E-2</v>
      </c>
      <c r="I148" s="1">
        <v>846.3</v>
      </c>
      <c r="J148" s="4">
        <v>4.7699999999999999E-2</v>
      </c>
      <c r="K148" s="4">
        <v>-9.0800000000000006E-2</v>
      </c>
    </row>
    <row r="149" spans="1:11" x14ac:dyDescent="0.15">
      <c r="A149" s="1">
        <v>396</v>
      </c>
      <c r="B149" s="1">
        <v>23133.200000000001</v>
      </c>
      <c r="C149" s="1">
        <v>-101762488860672</v>
      </c>
      <c r="D149" s="1">
        <v>23.8</v>
      </c>
      <c r="E149" s="1">
        <v>70.2</v>
      </c>
      <c r="F149" s="4">
        <v>8.24</v>
      </c>
      <c r="G149" s="1">
        <v>102.7</v>
      </c>
      <c r="H149" s="4">
        <v>8.0199999999999994E-2</v>
      </c>
      <c r="I149" s="1">
        <v>846.4</v>
      </c>
      <c r="J149" s="4">
        <v>4.7699999999999999E-2</v>
      </c>
      <c r="K149" s="4">
        <v>-9.0800000000000006E-2</v>
      </c>
    </row>
    <row r="150" spans="1:11" x14ac:dyDescent="0.15">
      <c r="A150" s="1">
        <v>397</v>
      </c>
      <c r="B150" s="1">
        <v>23165.4</v>
      </c>
      <c r="C150" s="1">
        <v>-101760853082112</v>
      </c>
      <c r="D150" s="1">
        <v>23.8</v>
      </c>
      <c r="E150" s="1">
        <v>70.5</v>
      </c>
      <c r="F150" s="4">
        <v>8.24</v>
      </c>
      <c r="G150" s="1">
        <v>102.7</v>
      </c>
      <c r="H150" s="4">
        <v>8.0199999999999994E-2</v>
      </c>
      <c r="I150" s="1">
        <v>846.5</v>
      </c>
      <c r="J150" s="4">
        <v>4.7699999999999999E-2</v>
      </c>
      <c r="K150" s="4">
        <v>-9.0800000000000006E-2</v>
      </c>
    </row>
    <row r="151" spans="1:11" x14ac:dyDescent="0.15">
      <c r="A151" s="1">
        <v>398</v>
      </c>
      <c r="B151" s="1">
        <v>23187.3</v>
      </c>
      <c r="C151" s="1">
        <v>-101754863616000</v>
      </c>
      <c r="D151" s="1">
        <v>23.8</v>
      </c>
      <c r="E151" s="1">
        <v>70.7</v>
      </c>
      <c r="F151" s="4">
        <v>8.24</v>
      </c>
      <c r="G151" s="1">
        <v>102.7</v>
      </c>
      <c r="H151" s="4">
        <v>8.0299999999999996E-2</v>
      </c>
      <c r="I151" s="1">
        <v>846.5</v>
      </c>
      <c r="J151" s="4">
        <v>4.7699999999999999E-2</v>
      </c>
      <c r="K151" s="4">
        <v>-9.0800000000000006E-2</v>
      </c>
    </row>
    <row r="152" spans="1:11" x14ac:dyDescent="0.15">
      <c r="A152" s="1">
        <v>399</v>
      </c>
      <c r="B152" s="1">
        <v>23222.1</v>
      </c>
      <c r="C152" s="1">
        <v>-101761398341632</v>
      </c>
      <c r="D152" s="1">
        <v>23.8</v>
      </c>
      <c r="E152" s="1">
        <v>70.900000000000006</v>
      </c>
      <c r="F152" s="4">
        <v>8.24</v>
      </c>
      <c r="G152" s="1">
        <v>102.7</v>
      </c>
      <c r="H152" s="4">
        <v>8.0299999999999996E-2</v>
      </c>
      <c r="I152" s="1">
        <v>846.6</v>
      </c>
      <c r="J152" s="4">
        <v>4.7699999999999999E-2</v>
      </c>
      <c r="K152" s="4">
        <v>-9.0800000000000006E-2</v>
      </c>
    </row>
    <row r="153" spans="1:11" x14ac:dyDescent="0.15">
      <c r="A153" s="1">
        <v>400</v>
      </c>
      <c r="B153" s="1">
        <v>23245.3</v>
      </c>
      <c r="C153" s="1">
        <v>-101754209304576</v>
      </c>
      <c r="D153" s="1">
        <v>23.8</v>
      </c>
      <c r="E153" s="1">
        <v>71.2</v>
      </c>
      <c r="F153" s="4">
        <v>8.24</v>
      </c>
      <c r="G153" s="1">
        <v>102.7</v>
      </c>
      <c r="H153" s="4">
        <v>8.0299999999999996E-2</v>
      </c>
      <c r="I153" s="1">
        <v>846.6</v>
      </c>
      <c r="J153" s="4">
        <v>4.7699999999999999E-2</v>
      </c>
      <c r="K153" s="4">
        <v>-9.0800000000000006E-2</v>
      </c>
    </row>
    <row r="154" spans="1:11" x14ac:dyDescent="0.15">
      <c r="A154" s="1">
        <v>401</v>
      </c>
      <c r="B154" s="1">
        <v>23273.4</v>
      </c>
      <c r="C154" s="1">
        <v>-101760198770688</v>
      </c>
      <c r="D154" s="1">
        <v>23.8</v>
      </c>
      <c r="E154" s="1">
        <v>71.400000000000006</v>
      </c>
      <c r="F154" s="4">
        <v>8.24</v>
      </c>
      <c r="G154" s="1">
        <v>102.7</v>
      </c>
      <c r="H154" s="4">
        <v>8.0299999999999996E-2</v>
      </c>
      <c r="I154" s="1">
        <v>846.7</v>
      </c>
      <c r="J154" s="4">
        <v>4.7699999999999999E-2</v>
      </c>
      <c r="K154" s="4">
        <v>-9.0800000000000006E-2</v>
      </c>
    </row>
    <row r="155" spans="1:11" x14ac:dyDescent="0.15">
      <c r="A155" s="1">
        <v>402</v>
      </c>
      <c r="B155" s="1">
        <v>23290.1</v>
      </c>
      <c r="C155" s="1">
        <v>-101769342353408</v>
      </c>
      <c r="D155" s="1">
        <v>23.8</v>
      </c>
      <c r="E155" s="1">
        <v>71.599999999999994</v>
      </c>
      <c r="F155" s="4">
        <v>8.24</v>
      </c>
      <c r="G155" s="1">
        <v>102.7</v>
      </c>
      <c r="H155" s="4">
        <v>8.0299999999999996E-2</v>
      </c>
      <c r="I155" s="1">
        <v>846.7</v>
      </c>
      <c r="J155" s="4">
        <v>4.7699999999999999E-2</v>
      </c>
      <c r="K155" s="4">
        <v>-9.0800000000000006E-2</v>
      </c>
    </row>
    <row r="156" spans="1:11" x14ac:dyDescent="0.15">
      <c r="A156" s="1">
        <v>403</v>
      </c>
      <c r="B156" s="1">
        <v>23315.4</v>
      </c>
      <c r="C156" s="1">
        <v>-101771951210496</v>
      </c>
      <c r="D156" s="1">
        <v>23.7</v>
      </c>
      <c r="E156" s="1">
        <v>71.900000000000006</v>
      </c>
      <c r="F156" s="4">
        <v>8.24</v>
      </c>
      <c r="G156" s="1">
        <v>102.7</v>
      </c>
      <c r="H156" s="4">
        <v>8.0299999999999996E-2</v>
      </c>
      <c r="I156" s="1">
        <v>846.7</v>
      </c>
      <c r="J156" s="4">
        <v>4.7699999999999999E-2</v>
      </c>
      <c r="K156" s="4">
        <v>-9.0800000000000006E-2</v>
      </c>
    </row>
    <row r="157" spans="1:11" x14ac:dyDescent="0.15">
      <c r="A157" s="1">
        <v>404</v>
      </c>
      <c r="B157" s="1">
        <v>23346</v>
      </c>
      <c r="C157" s="1">
        <v>-101781640052736</v>
      </c>
      <c r="D157" s="1">
        <v>23.6</v>
      </c>
      <c r="E157" s="1">
        <v>72.099999999999994</v>
      </c>
      <c r="F157" s="4">
        <v>8.24</v>
      </c>
      <c r="G157" s="1">
        <v>102.7</v>
      </c>
      <c r="H157" s="4">
        <v>8.0299999999999996E-2</v>
      </c>
      <c r="I157" s="1">
        <v>846.8</v>
      </c>
      <c r="J157" s="4">
        <v>4.7699999999999999E-2</v>
      </c>
      <c r="K157" s="4">
        <v>-9.0800000000000006E-2</v>
      </c>
    </row>
    <row r="158" spans="1:11" x14ac:dyDescent="0.15">
      <c r="A158" s="1">
        <v>405</v>
      </c>
      <c r="B158" s="1">
        <v>23365.7</v>
      </c>
      <c r="C158" s="1">
        <v>-101776095182848</v>
      </c>
      <c r="D158" s="1">
        <v>23.7</v>
      </c>
      <c r="E158" s="1">
        <v>72.3</v>
      </c>
      <c r="F158" s="4">
        <v>8.25</v>
      </c>
      <c r="G158" s="1">
        <v>102.7</v>
      </c>
      <c r="H158" s="4">
        <v>8.0299999999999996E-2</v>
      </c>
      <c r="I158" s="1">
        <v>846.8</v>
      </c>
      <c r="J158" s="4">
        <v>4.7699999999999999E-2</v>
      </c>
      <c r="K158" s="4">
        <v>-9.0800000000000006E-2</v>
      </c>
    </row>
    <row r="159" spans="1:11" x14ac:dyDescent="0.15">
      <c r="A159" s="1">
        <v>406</v>
      </c>
      <c r="B159" s="1">
        <v>23384.5</v>
      </c>
      <c r="C159" s="1">
        <v>-101772714573824</v>
      </c>
      <c r="D159" s="1">
        <v>23.7</v>
      </c>
      <c r="E159" s="1">
        <v>72.599999999999994</v>
      </c>
      <c r="F159" s="4">
        <v>8.25</v>
      </c>
      <c r="G159" s="1">
        <v>102.7</v>
      </c>
      <c r="H159" s="4">
        <v>8.0299999999999996E-2</v>
      </c>
      <c r="I159" s="1">
        <v>846.8</v>
      </c>
      <c r="J159" s="4">
        <v>4.7699999999999999E-2</v>
      </c>
      <c r="K159" s="4">
        <v>-9.0800000000000006E-2</v>
      </c>
    </row>
    <row r="160" spans="1:11" x14ac:dyDescent="0.15">
      <c r="A160" s="1">
        <v>407</v>
      </c>
      <c r="B160" s="1">
        <v>23392.799999999999</v>
      </c>
      <c r="C160" s="1">
        <v>-101774895611904</v>
      </c>
      <c r="D160" s="1">
        <v>23.7</v>
      </c>
      <c r="E160" s="1">
        <v>72.8</v>
      </c>
      <c r="F160" s="4">
        <v>8.25</v>
      </c>
      <c r="G160" s="1">
        <v>102.7</v>
      </c>
      <c r="H160" s="4">
        <v>8.0299999999999996E-2</v>
      </c>
      <c r="I160" s="1">
        <v>846.9</v>
      </c>
      <c r="J160" s="4">
        <v>4.7699999999999999E-2</v>
      </c>
      <c r="K160" s="4">
        <v>-9.0800000000000006E-2</v>
      </c>
    </row>
    <row r="161" spans="1:11" x14ac:dyDescent="0.15">
      <c r="A161" s="1">
        <v>408</v>
      </c>
      <c r="B161" s="1">
        <v>23401.7</v>
      </c>
      <c r="C161" s="1">
        <v>-101777286365184</v>
      </c>
      <c r="D161" s="1">
        <v>23.7</v>
      </c>
      <c r="E161" s="1">
        <v>73</v>
      </c>
      <c r="F161" s="4">
        <v>8.25</v>
      </c>
      <c r="G161" s="1">
        <v>102.7</v>
      </c>
      <c r="H161" s="4">
        <v>8.0299999999999996E-2</v>
      </c>
      <c r="I161" s="1">
        <v>846.9</v>
      </c>
      <c r="J161" s="4">
        <v>4.7699999999999999E-2</v>
      </c>
      <c r="K161" s="4">
        <v>-9.0800000000000006E-2</v>
      </c>
    </row>
    <row r="162" spans="1:11" x14ac:dyDescent="0.15">
      <c r="A162" s="1">
        <v>409</v>
      </c>
      <c r="B162" s="1">
        <v>23433.3</v>
      </c>
      <c r="C162" s="1">
        <v>-101771414339584</v>
      </c>
      <c r="D162" s="1">
        <v>23.7</v>
      </c>
      <c r="E162" s="1">
        <v>73.3</v>
      </c>
      <c r="F162" s="4">
        <v>8.25</v>
      </c>
      <c r="G162" s="1">
        <v>102.7</v>
      </c>
      <c r="H162" s="4">
        <v>8.0299999999999996E-2</v>
      </c>
      <c r="I162" s="1">
        <v>846.9</v>
      </c>
      <c r="J162" s="4">
        <v>4.7800000000000002E-2</v>
      </c>
      <c r="K162" s="4">
        <v>-9.0800000000000006E-2</v>
      </c>
    </row>
    <row r="163" spans="1:11" x14ac:dyDescent="0.15">
      <c r="A163" s="1">
        <v>410</v>
      </c>
      <c r="B163" s="1">
        <v>23471.1</v>
      </c>
      <c r="C163" s="1">
        <v>-101783602987008</v>
      </c>
      <c r="D163" s="1">
        <v>23.6</v>
      </c>
      <c r="E163" s="1">
        <v>73.5</v>
      </c>
      <c r="F163" s="4">
        <v>8.25</v>
      </c>
      <c r="G163" s="1">
        <v>102.7</v>
      </c>
      <c r="H163" s="4">
        <v>8.0299999999999996E-2</v>
      </c>
      <c r="I163" s="1">
        <v>847</v>
      </c>
      <c r="J163" s="4">
        <v>4.7800000000000002E-2</v>
      </c>
      <c r="K163" s="4">
        <v>-9.0800000000000006E-2</v>
      </c>
    </row>
    <row r="164" spans="1:11" x14ac:dyDescent="0.15">
      <c r="A164" s="1">
        <v>411</v>
      </c>
      <c r="B164" s="1">
        <v>23499.9</v>
      </c>
      <c r="C164" s="1">
        <v>-101778267832320</v>
      </c>
      <c r="D164" s="1">
        <v>23.7</v>
      </c>
      <c r="E164" s="1">
        <v>73.7</v>
      </c>
      <c r="F164" s="4">
        <v>8.25</v>
      </c>
      <c r="G164" s="1">
        <v>102.7</v>
      </c>
      <c r="H164" s="4">
        <v>8.0299999999999996E-2</v>
      </c>
      <c r="I164" s="1">
        <v>847</v>
      </c>
      <c r="J164" s="4">
        <v>4.7800000000000002E-2</v>
      </c>
      <c r="K164" s="4">
        <v>-9.0800000000000006E-2</v>
      </c>
    </row>
    <row r="165" spans="1:11" x14ac:dyDescent="0.15">
      <c r="A165" s="1">
        <v>412</v>
      </c>
      <c r="B165" s="1">
        <v>23538.3</v>
      </c>
      <c r="C165" s="1">
        <v>-101797427412992</v>
      </c>
      <c r="D165" s="1">
        <v>23.6</v>
      </c>
      <c r="E165" s="1">
        <v>74</v>
      </c>
      <c r="F165" s="4">
        <v>8.25</v>
      </c>
      <c r="G165" s="1">
        <v>102.7</v>
      </c>
      <c r="H165" s="4">
        <v>8.0299999999999996E-2</v>
      </c>
      <c r="I165" s="1">
        <v>847.1</v>
      </c>
      <c r="J165" s="4">
        <v>4.7800000000000002E-2</v>
      </c>
      <c r="K165" s="4">
        <v>-9.0800000000000006E-2</v>
      </c>
    </row>
    <row r="166" spans="1:11" x14ac:dyDescent="0.15">
      <c r="A166" s="1">
        <v>413</v>
      </c>
      <c r="B166" s="1">
        <v>23558</v>
      </c>
      <c r="C166" s="1">
        <v>-101797427412992</v>
      </c>
      <c r="D166" s="1">
        <v>23.6</v>
      </c>
      <c r="E166" s="1">
        <v>74.2</v>
      </c>
      <c r="F166" s="4">
        <v>8.25</v>
      </c>
      <c r="G166" s="1">
        <v>102.7</v>
      </c>
      <c r="H166" s="4">
        <v>8.0299999999999996E-2</v>
      </c>
      <c r="I166" s="1">
        <v>847.1</v>
      </c>
      <c r="J166" s="4">
        <v>4.7800000000000002E-2</v>
      </c>
      <c r="K166" s="4">
        <v>-9.0800000000000006E-2</v>
      </c>
    </row>
    <row r="167" spans="1:11" x14ac:dyDescent="0.15">
      <c r="A167" s="1">
        <v>414</v>
      </c>
      <c r="B167" s="1">
        <v>23567.3</v>
      </c>
      <c r="C167" s="1">
        <v>-101801789489152</v>
      </c>
      <c r="D167" s="1">
        <v>23.5</v>
      </c>
      <c r="E167" s="1">
        <v>74.400000000000006</v>
      </c>
      <c r="F167" s="4">
        <v>8.25</v>
      </c>
      <c r="G167" s="1">
        <v>102.7</v>
      </c>
      <c r="H167" s="4">
        <v>8.0299999999999996E-2</v>
      </c>
      <c r="I167" s="1">
        <v>847.1</v>
      </c>
      <c r="J167" s="4">
        <v>4.7800000000000002E-2</v>
      </c>
      <c r="K167" s="4">
        <v>-9.0800000000000006E-2</v>
      </c>
    </row>
    <row r="168" spans="1:11" x14ac:dyDescent="0.15">
      <c r="A168" s="1">
        <v>415</v>
      </c>
      <c r="B168" s="1">
        <v>23578.9</v>
      </c>
      <c r="C168" s="1">
        <v>-101791010127872</v>
      </c>
      <c r="D168" s="1">
        <v>23.6</v>
      </c>
      <c r="E168" s="1">
        <v>74.7</v>
      </c>
      <c r="F168" s="4">
        <v>8.25</v>
      </c>
      <c r="G168" s="1">
        <v>102.7</v>
      </c>
      <c r="H168" s="4">
        <v>8.0299999999999996E-2</v>
      </c>
      <c r="I168" s="1">
        <v>847.2</v>
      </c>
      <c r="J168" s="4">
        <v>4.7800000000000002E-2</v>
      </c>
      <c r="K168" s="4">
        <v>-9.0800000000000006E-2</v>
      </c>
    </row>
    <row r="169" spans="1:11" x14ac:dyDescent="0.15">
      <c r="A169" s="1">
        <v>416</v>
      </c>
      <c r="B169" s="1">
        <v>23586.1</v>
      </c>
      <c r="C169" s="1">
        <v>-101771951210496</v>
      </c>
      <c r="D169" s="1">
        <v>23.7</v>
      </c>
      <c r="E169" s="1">
        <v>74.900000000000006</v>
      </c>
      <c r="F169" s="4">
        <v>8.25</v>
      </c>
      <c r="G169" s="1">
        <v>102.7</v>
      </c>
      <c r="H169" s="4">
        <v>8.0299999999999996E-2</v>
      </c>
      <c r="I169" s="1">
        <v>847.2</v>
      </c>
      <c r="J169" s="4">
        <v>4.7800000000000002E-2</v>
      </c>
      <c r="K169" s="4">
        <v>-9.0800000000000006E-2</v>
      </c>
    </row>
    <row r="170" spans="1:11" x14ac:dyDescent="0.15">
      <c r="A170" s="1">
        <v>417</v>
      </c>
      <c r="B170" s="1">
        <v>23619.200000000001</v>
      </c>
      <c r="C170" s="1">
        <v>-101773150781440</v>
      </c>
      <c r="D170" s="1">
        <v>23.7</v>
      </c>
      <c r="E170" s="1">
        <v>75.099999999999994</v>
      </c>
      <c r="F170" s="4">
        <v>8.25</v>
      </c>
      <c r="G170" s="1">
        <v>102.7</v>
      </c>
      <c r="H170" s="4">
        <v>8.0299999999999996E-2</v>
      </c>
      <c r="I170" s="1">
        <v>847.2</v>
      </c>
      <c r="J170" s="4">
        <v>4.7800000000000002E-2</v>
      </c>
      <c r="K170" s="4">
        <v>-9.0800000000000006E-2</v>
      </c>
    </row>
    <row r="171" spans="1:11" x14ac:dyDescent="0.15">
      <c r="A171" s="1">
        <v>418</v>
      </c>
      <c r="B171" s="1">
        <v>23631.8</v>
      </c>
      <c r="C171" s="1">
        <v>-101763570991104</v>
      </c>
      <c r="D171" s="1">
        <v>23.8</v>
      </c>
      <c r="E171" s="1">
        <v>75.400000000000006</v>
      </c>
      <c r="F171" s="4">
        <v>8.25</v>
      </c>
      <c r="G171" s="1">
        <v>102.7</v>
      </c>
      <c r="H171" s="4">
        <v>8.0299999999999996E-2</v>
      </c>
      <c r="I171" s="1">
        <v>847.3</v>
      </c>
      <c r="J171" s="4">
        <v>4.7800000000000002E-2</v>
      </c>
      <c r="K171" s="4">
        <v>-9.0800000000000006E-2</v>
      </c>
    </row>
    <row r="172" spans="1:11" x14ac:dyDescent="0.15">
      <c r="A172" s="1">
        <v>419</v>
      </c>
      <c r="B172" s="1">
        <v>23654.9</v>
      </c>
      <c r="C172" s="1">
        <v>-101777177313280</v>
      </c>
      <c r="D172" s="1">
        <v>23.8</v>
      </c>
      <c r="E172" s="1">
        <v>75.599999999999994</v>
      </c>
      <c r="F172" s="4">
        <v>8.25</v>
      </c>
      <c r="G172" s="1">
        <v>102.7</v>
      </c>
      <c r="H172" s="4">
        <v>8.0299999999999996E-2</v>
      </c>
      <c r="I172" s="1">
        <v>847.3</v>
      </c>
      <c r="J172" s="4">
        <v>4.7800000000000002E-2</v>
      </c>
      <c r="K172" s="4">
        <v>-9.0800000000000006E-2</v>
      </c>
    </row>
    <row r="173" spans="1:11" x14ac:dyDescent="0.15">
      <c r="A173" s="1">
        <v>420</v>
      </c>
      <c r="B173" s="1">
        <v>23674.9</v>
      </c>
      <c r="C173" s="1">
        <v>-101770541924352</v>
      </c>
      <c r="D173" s="1">
        <v>23.8</v>
      </c>
      <c r="E173" s="1">
        <v>75.8</v>
      </c>
      <c r="F173" s="4">
        <v>8.25</v>
      </c>
      <c r="G173" s="1">
        <v>102.7</v>
      </c>
      <c r="H173" s="4">
        <v>8.0299999999999996E-2</v>
      </c>
      <c r="I173" s="1">
        <v>847.4</v>
      </c>
      <c r="J173" s="4">
        <v>4.7800000000000002E-2</v>
      </c>
      <c r="K173" s="4">
        <v>-9.0800000000000006E-2</v>
      </c>
    </row>
    <row r="174" spans="1:11" x14ac:dyDescent="0.15">
      <c r="A174" s="1">
        <v>421</v>
      </c>
      <c r="B174" s="1">
        <v>23706.6</v>
      </c>
      <c r="C174" s="1">
        <v>-101758562992128</v>
      </c>
      <c r="D174" s="1">
        <v>23.8</v>
      </c>
      <c r="E174" s="1">
        <v>76.099999999999994</v>
      </c>
      <c r="F174" s="4">
        <v>8.25</v>
      </c>
      <c r="G174" s="1">
        <v>102.7</v>
      </c>
      <c r="H174" s="4">
        <v>8.0299999999999996E-2</v>
      </c>
      <c r="I174" s="1">
        <v>847.4</v>
      </c>
      <c r="J174" s="4">
        <v>4.7800000000000002E-2</v>
      </c>
      <c r="K174" s="4">
        <v>-9.0800000000000006E-2</v>
      </c>
    </row>
    <row r="175" spans="1:11" x14ac:dyDescent="0.15">
      <c r="A175" s="1">
        <v>422</v>
      </c>
      <c r="B175" s="1">
        <v>23733.1</v>
      </c>
      <c r="C175" s="1">
        <v>-101763570991104</v>
      </c>
      <c r="D175" s="1">
        <v>23.8</v>
      </c>
      <c r="E175" s="1">
        <v>76.3</v>
      </c>
      <c r="F175" s="4">
        <v>8.25</v>
      </c>
      <c r="G175" s="1">
        <v>102.7</v>
      </c>
      <c r="H175" s="4">
        <v>8.0299999999999996E-2</v>
      </c>
      <c r="I175" s="1">
        <v>847.4</v>
      </c>
      <c r="J175" s="4">
        <v>4.7800000000000002E-2</v>
      </c>
      <c r="K175" s="4">
        <v>-9.0800000000000006E-2</v>
      </c>
    </row>
    <row r="176" spans="1:11" x14ac:dyDescent="0.15">
      <c r="A176" s="1">
        <v>423</v>
      </c>
      <c r="B176" s="1">
        <v>23756.9</v>
      </c>
      <c r="C176" s="1">
        <v>-101765970132992</v>
      </c>
      <c r="D176" s="1">
        <v>23.8</v>
      </c>
      <c r="E176" s="1">
        <v>76.5</v>
      </c>
      <c r="F176" s="4">
        <v>8.25</v>
      </c>
      <c r="G176" s="1">
        <v>102.7</v>
      </c>
      <c r="H176" s="4">
        <v>8.0299999999999996E-2</v>
      </c>
      <c r="I176" s="1">
        <v>847.4</v>
      </c>
      <c r="J176" s="4">
        <v>4.7800000000000002E-2</v>
      </c>
      <c r="K176" s="4">
        <v>-9.0800000000000006E-2</v>
      </c>
    </row>
    <row r="177" spans="1:11" x14ac:dyDescent="0.15">
      <c r="A177" s="1">
        <v>424</v>
      </c>
      <c r="B177" s="1">
        <v>23780.799999999999</v>
      </c>
      <c r="C177" s="1">
        <v>-101762916679680</v>
      </c>
      <c r="D177" s="1">
        <v>23.8</v>
      </c>
      <c r="E177" s="1">
        <v>76.8</v>
      </c>
      <c r="F177" s="4">
        <v>8.25</v>
      </c>
      <c r="G177" s="1">
        <v>102.7</v>
      </c>
      <c r="H177" s="4">
        <v>8.0299999999999996E-2</v>
      </c>
      <c r="I177" s="1">
        <v>847.5</v>
      </c>
      <c r="J177" s="4">
        <v>4.7800000000000002E-2</v>
      </c>
      <c r="K177" s="4">
        <v>-9.0800000000000006E-2</v>
      </c>
    </row>
    <row r="178" spans="1:11" x14ac:dyDescent="0.15">
      <c r="A178" s="1">
        <v>425</v>
      </c>
      <c r="B178" s="1">
        <v>23795.4</v>
      </c>
      <c r="C178" s="1">
        <v>-101761943601152</v>
      </c>
      <c r="D178" s="1">
        <v>23.8</v>
      </c>
      <c r="E178" s="1">
        <v>77</v>
      </c>
      <c r="F178" s="4">
        <v>8.25</v>
      </c>
      <c r="G178" s="1">
        <v>102.7</v>
      </c>
      <c r="H178" s="4">
        <v>8.0399999999999999E-2</v>
      </c>
      <c r="I178" s="1">
        <v>847.5</v>
      </c>
      <c r="J178" s="4">
        <v>4.7800000000000002E-2</v>
      </c>
      <c r="K178" s="4">
        <v>-9.0800000000000006E-2</v>
      </c>
    </row>
    <row r="179" spans="1:11" x14ac:dyDescent="0.15">
      <c r="A179" s="1">
        <v>426</v>
      </c>
      <c r="B179" s="1">
        <v>23816.799999999999</v>
      </c>
      <c r="C179" s="1">
        <v>-101761507393536</v>
      </c>
      <c r="D179" s="1">
        <v>23.8</v>
      </c>
      <c r="E179" s="1">
        <v>77.2</v>
      </c>
      <c r="F179" s="4">
        <v>8.25</v>
      </c>
      <c r="G179" s="1">
        <v>102.7</v>
      </c>
      <c r="H179" s="4">
        <v>8.0399999999999999E-2</v>
      </c>
      <c r="I179" s="1">
        <v>847.5</v>
      </c>
      <c r="J179" s="4">
        <v>4.7800000000000002E-2</v>
      </c>
      <c r="K179" s="4">
        <v>-9.0800000000000006E-2</v>
      </c>
    </row>
    <row r="180" spans="1:11" x14ac:dyDescent="0.15">
      <c r="A180" s="1">
        <v>427</v>
      </c>
      <c r="B180" s="1">
        <v>23837</v>
      </c>
      <c r="C180" s="1">
        <v>-101763352887296</v>
      </c>
      <c r="D180" s="1">
        <v>23.8</v>
      </c>
      <c r="E180" s="1">
        <v>77.5</v>
      </c>
      <c r="F180" s="4">
        <v>8.25</v>
      </c>
      <c r="G180" s="1">
        <v>102.7</v>
      </c>
      <c r="H180" s="4">
        <v>8.0399999999999999E-2</v>
      </c>
      <c r="I180" s="1">
        <v>847.6</v>
      </c>
      <c r="J180" s="4">
        <v>4.7800000000000002E-2</v>
      </c>
      <c r="K180" s="4">
        <v>-9.0800000000000006E-2</v>
      </c>
    </row>
    <row r="181" spans="1:11" x14ac:dyDescent="0.15">
      <c r="A181" s="1">
        <v>428</v>
      </c>
      <c r="B181" s="1">
        <v>23864.1</v>
      </c>
      <c r="C181" s="1">
        <v>-101767924678656</v>
      </c>
      <c r="D181" s="1">
        <v>23.8</v>
      </c>
      <c r="E181" s="1">
        <v>77.7</v>
      </c>
      <c r="F181" s="4">
        <v>8.25</v>
      </c>
      <c r="G181" s="1">
        <v>102.7</v>
      </c>
      <c r="H181" s="4">
        <v>8.0399999999999999E-2</v>
      </c>
      <c r="I181" s="1">
        <v>847.6</v>
      </c>
      <c r="J181" s="4">
        <v>4.7800000000000002E-2</v>
      </c>
      <c r="K181" s="4">
        <v>-9.0800000000000006E-2</v>
      </c>
    </row>
    <row r="182" spans="1:11" x14ac:dyDescent="0.15">
      <c r="A182" s="1">
        <v>429</v>
      </c>
      <c r="B182" s="1">
        <v>23879.9</v>
      </c>
      <c r="C182" s="1">
        <v>-101758353276928</v>
      </c>
      <c r="D182" s="1">
        <v>23.8</v>
      </c>
      <c r="E182" s="1">
        <v>77.900000000000006</v>
      </c>
      <c r="F182" s="4">
        <v>8.25</v>
      </c>
      <c r="G182" s="1">
        <v>102.7</v>
      </c>
      <c r="H182" s="4">
        <v>8.0399999999999999E-2</v>
      </c>
      <c r="I182" s="1">
        <v>847.6</v>
      </c>
      <c r="J182" s="4">
        <v>4.7800000000000002E-2</v>
      </c>
      <c r="K182" s="4">
        <v>-9.0800000000000006E-2</v>
      </c>
    </row>
    <row r="183" spans="1:11" x14ac:dyDescent="0.15">
      <c r="A183" s="1">
        <v>430</v>
      </c>
      <c r="B183" s="1">
        <v>23909.7</v>
      </c>
      <c r="C183" s="1">
        <v>-101767597522944</v>
      </c>
      <c r="D183" s="1">
        <v>23.8</v>
      </c>
      <c r="E183" s="1">
        <v>78.2</v>
      </c>
      <c r="F183" s="4">
        <v>8.25</v>
      </c>
      <c r="G183" s="1">
        <v>102.7</v>
      </c>
      <c r="H183" s="4">
        <v>8.0399999999999999E-2</v>
      </c>
      <c r="I183" s="1">
        <v>847.7</v>
      </c>
      <c r="J183" s="4">
        <v>4.7800000000000002E-2</v>
      </c>
      <c r="K183" s="4">
        <v>-9.0800000000000006E-2</v>
      </c>
    </row>
    <row r="184" spans="1:11" x14ac:dyDescent="0.15">
      <c r="A184" s="1">
        <v>431</v>
      </c>
      <c r="B184" s="1">
        <v>23935.8</v>
      </c>
      <c r="C184" s="1">
        <v>-101760525926400</v>
      </c>
      <c r="D184" s="1">
        <v>23.9</v>
      </c>
      <c r="E184" s="1">
        <v>78.400000000000006</v>
      </c>
      <c r="F184" s="4">
        <v>8.25</v>
      </c>
      <c r="G184" s="1">
        <v>102.7</v>
      </c>
      <c r="H184" s="4">
        <v>8.0399999999999999E-2</v>
      </c>
      <c r="I184" s="1">
        <v>847.7</v>
      </c>
      <c r="J184" s="4">
        <v>4.7800000000000002E-2</v>
      </c>
      <c r="K184" s="4">
        <v>-9.0800000000000006E-2</v>
      </c>
    </row>
    <row r="185" spans="1:11" x14ac:dyDescent="0.15">
      <c r="A185" s="1">
        <v>432</v>
      </c>
      <c r="B185" s="1">
        <v>23957.9</v>
      </c>
      <c r="C185" s="1">
        <v>-101756390342656</v>
      </c>
      <c r="D185" s="1">
        <v>23.9</v>
      </c>
      <c r="E185" s="1">
        <v>78.599999999999994</v>
      </c>
      <c r="F185" s="4">
        <v>8.25</v>
      </c>
      <c r="G185" s="1">
        <v>102.7</v>
      </c>
      <c r="H185" s="4">
        <v>8.0399999999999999E-2</v>
      </c>
      <c r="I185" s="1">
        <v>847.7</v>
      </c>
      <c r="J185" s="4">
        <v>4.7800000000000002E-2</v>
      </c>
      <c r="K185" s="4">
        <v>-9.0800000000000006E-2</v>
      </c>
    </row>
    <row r="186" spans="1:11" x14ac:dyDescent="0.15">
      <c r="A186" s="1">
        <v>433</v>
      </c>
      <c r="B186" s="1">
        <v>23971.5</v>
      </c>
      <c r="C186" s="1">
        <v>-101758562992128</v>
      </c>
      <c r="D186" s="1">
        <v>23.9</v>
      </c>
      <c r="E186" s="1">
        <v>78.900000000000006</v>
      </c>
      <c r="F186" s="4">
        <v>8.25</v>
      </c>
      <c r="G186" s="1">
        <v>102.7</v>
      </c>
      <c r="H186" s="4">
        <v>8.0399999999999999E-2</v>
      </c>
      <c r="I186" s="1">
        <v>847.8</v>
      </c>
      <c r="J186" s="4">
        <v>4.7800000000000002E-2</v>
      </c>
      <c r="K186" s="4">
        <v>-9.0800000000000006E-2</v>
      </c>
    </row>
    <row r="187" spans="1:11" x14ac:dyDescent="0.15">
      <c r="A187" s="1">
        <v>434</v>
      </c>
      <c r="B187" s="1">
        <v>23988.7</v>
      </c>
      <c r="C187" s="1">
        <v>-101754972667904</v>
      </c>
      <c r="D187" s="1">
        <v>23.9</v>
      </c>
      <c r="E187" s="1">
        <v>79.099999999999994</v>
      </c>
      <c r="F187" s="4">
        <v>8.25</v>
      </c>
      <c r="G187" s="1">
        <v>102.7</v>
      </c>
      <c r="H187" s="4">
        <v>8.0399999999999999E-2</v>
      </c>
      <c r="I187" s="1">
        <v>847.8</v>
      </c>
      <c r="J187" s="4">
        <v>4.7800000000000002E-2</v>
      </c>
      <c r="K187" s="4">
        <v>-9.0800000000000006E-2</v>
      </c>
    </row>
    <row r="188" spans="1:11" x14ac:dyDescent="0.15">
      <c r="A188" s="1">
        <v>435</v>
      </c>
      <c r="B188" s="1">
        <v>24014.2</v>
      </c>
      <c r="C188" s="1">
        <v>-101749754953728</v>
      </c>
      <c r="D188" s="1">
        <v>23.9</v>
      </c>
      <c r="E188" s="1">
        <v>79.3</v>
      </c>
      <c r="F188" s="4">
        <v>8.26</v>
      </c>
      <c r="G188" s="1">
        <v>102.7</v>
      </c>
      <c r="H188" s="4">
        <v>8.0399999999999999E-2</v>
      </c>
      <c r="I188" s="1">
        <v>847.8</v>
      </c>
      <c r="J188" s="4">
        <v>4.7800000000000002E-2</v>
      </c>
      <c r="K188" s="4">
        <v>-9.0800000000000006E-2</v>
      </c>
    </row>
    <row r="189" spans="1:11" x14ac:dyDescent="0.15">
      <c r="A189" s="1">
        <v>436</v>
      </c>
      <c r="B189" s="1">
        <v>24044.2</v>
      </c>
      <c r="C189" s="1">
        <v>-101733430722560</v>
      </c>
      <c r="D189" s="1">
        <v>24.1</v>
      </c>
      <c r="E189" s="1">
        <v>79.5</v>
      </c>
      <c r="F189" s="4">
        <v>8.26</v>
      </c>
      <c r="G189" s="1">
        <v>102.7</v>
      </c>
      <c r="H189" s="4">
        <v>8.0399999999999999E-2</v>
      </c>
      <c r="I189" s="1">
        <v>847.8</v>
      </c>
      <c r="J189" s="4">
        <v>4.7800000000000002E-2</v>
      </c>
      <c r="K189" s="4">
        <v>-9.0800000000000006E-2</v>
      </c>
    </row>
    <row r="190" spans="1:11" x14ac:dyDescent="0.15">
      <c r="A190" s="1">
        <v>437</v>
      </c>
      <c r="B190" s="1">
        <v>24042.5</v>
      </c>
      <c r="C190" s="1">
        <v>-101735058112512</v>
      </c>
      <c r="D190" s="1">
        <v>24.1</v>
      </c>
      <c r="E190" s="1">
        <v>79.8</v>
      </c>
      <c r="F190" s="4">
        <v>8.26</v>
      </c>
      <c r="G190" s="1">
        <v>102.7</v>
      </c>
      <c r="H190" s="4">
        <v>8.0399999999999999E-2</v>
      </c>
      <c r="I190" s="1">
        <v>847.9</v>
      </c>
      <c r="J190" s="4">
        <v>4.7800000000000002E-2</v>
      </c>
      <c r="K190" s="4">
        <v>-9.0800000000000006E-2</v>
      </c>
    </row>
    <row r="191" spans="1:11" x14ac:dyDescent="0.15">
      <c r="A191" s="1">
        <v>438</v>
      </c>
      <c r="B191" s="1">
        <v>24056.400000000001</v>
      </c>
      <c r="C191" s="1">
        <v>-101732994514944</v>
      </c>
      <c r="D191" s="1">
        <v>24.1</v>
      </c>
      <c r="E191" s="1">
        <v>80</v>
      </c>
      <c r="F191" s="4">
        <v>8.26</v>
      </c>
      <c r="G191" s="1">
        <v>102.7</v>
      </c>
      <c r="H191" s="4">
        <v>8.0399999999999999E-2</v>
      </c>
      <c r="I191" s="1">
        <v>847.9</v>
      </c>
      <c r="J191" s="4">
        <v>4.7800000000000002E-2</v>
      </c>
      <c r="K191" s="4">
        <v>-9.0800000000000006E-2</v>
      </c>
    </row>
    <row r="192" spans="1:11" x14ac:dyDescent="0.15">
      <c r="A192" s="1">
        <v>439</v>
      </c>
      <c r="B192" s="1">
        <v>24081.4</v>
      </c>
      <c r="C192" s="1">
        <v>-101732340203520</v>
      </c>
      <c r="D192" s="1">
        <v>24.1</v>
      </c>
      <c r="E192" s="1">
        <v>80.2</v>
      </c>
      <c r="F192" s="4">
        <v>8.26</v>
      </c>
      <c r="G192" s="1">
        <v>102.7</v>
      </c>
      <c r="H192" s="4">
        <v>8.0399999999999999E-2</v>
      </c>
      <c r="I192" s="1">
        <v>847.9</v>
      </c>
      <c r="J192" s="4">
        <v>4.7800000000000002E-2</v>
      </c>
      <c r="K192" s="4">
        <v>-9.0800000000000006E-2</v>
      </c>
    </row>
    <row r="193" spans="1:11" x14ac:dyDescent="0.15">
      <c r="A193" s="1">
        <v>440</v>
      </c>
      <c r="B193" s="1">
        <v>24103.599999999999</v>
      </c>
      <c r="C193" s="1">
        <v>-101739957059584</v>
      </c>
      <c r="D193" s="1">
        <v>24.1</v>
      </c>
      <c r="E193" s="1">
        <v>80.400000000000006</v>
      </c>
      <c r="F193" s="4">
        <v>8.26</v>
      </c>
      <c r="G193" s="1">
        <v>102.7</v>
      </c>
      <c r="H193" s="4">
        <v>8.0399999999999999E-2</v>
      </c>
      <c r="I193" s="1">
        <v>848</v>
      </c>
      <c r="J193" s="4">
        <v>4.7800000000000002E-2</v>
      </c>
      <c r="K193" s="4">
        <v>-9.0800000000000006E-2</v>
      </c>
    </row>
    <row r="194" spans="1:11" x14ac:dyDescent="0.15">
      <c r="A194" s="1">
        <v>441</v>
      </c>
      <c r="B194" s="1">
        <v>24122.5</v>
      </c>
      <c r="C194" s="1">
        <v>-101726350737408</v>
      </c>
      <c r="D194" s="1">
        <v>24.1</v>
      </c>
      <c r="E194" s="1">
        <v>80.7</v>
      </c>
      <c r="F194" s="4">
        <v>8.26</v>
      </c>
      <c r="G194" s="1">
        <v>102.7</v>
      </c>
      <c r="H194" s="4">
        <v>8.0399999999999999E-2</v>
      </c>
      <c r="I194" s="1">
        <v>848</v>
      </c>
      <c r="J194" s="4">
        <v>4.7800000000000002E-2</v>
      </c>
      <c r="K194" s="4">
        <v>-9.0800000000000006E-2</v>
      </c>
    </row>
    <row r="195" spans="1:11" x14ac:dyDescent="0.15">
      <c r="A195" s="1">
        <v>442</v>
      </c>
      <c r="B195" s="1">
        <v>24149.4</v>
      </c>
      <c r="C195" s="1">
        <v>-101747355811840</v>
      </c>
      <c r="D195" s="1">
        <v>24.1</v>
      </c>
      <c r="E195" s="1">
        <v>80.900000000000006</v>
      </c>
      <c r="F195" s="4">
        <v>8.26</v>
      </c>
      <c r="G195" s="1">
        <v>102.7</v>
      </c>
      <c r="H195" s="4">
        <v>8.0399999999999999E-2</v>
      </c>
      <c r="I195" s="1">
        <v>848</v>
      </c>
      <c r="J195" s="4">
        <v>4.7800000000000002E-2</v>
      </c>
      <c r="K195" s="4">
        <v>-9.0899999999999995E-2</v>
      </c>
    </row>
    <row r="196" spans="1:11" x14ac:dyDescent="0.15">
      <c r="A196" s="1">
        <v>443</v>
      </c>
      <c r="B196" s="1">
        <v>24167.7</v>
      </c>
      <c r="C196" s="1">
        <v>-101745183162368</v>
      </c>
      <c r="D196" s="1">
        <v>24.1</v>
      </c>
      <c r="E196" s="1">
        <v>81.099999999999994</v>
      </c>
      <c r="F196" s="4">
        <v>8.26</v>
      </c>
      <c r="G196" s="1">
        <v>102.7</v>
      </c>
      <c r="H196" s="4">
        <v>8.0399999999999999E-2</v>
      </c>
      <c r="I196" s="1">
        <v>848</v>
      </c>
      <c r="J196" s="4">
        <v>4.7800000000000002E-2</v>
      </c>
      <c r="K196" s="4">
        <v>-9.0800000000000006E-2</v>
      </c>
    </row>
    <row r="197" spans="1:11" x14ac:dyDescent="0.15">
      <c r="A197" s="1">
        <v>444</v>
      </c>
      <c r="B197" s="1">
        <v>24182.9</v>
      </c>
      <c r="C197" s="1">
        <v>-101738430332928</v>
      </c>
      <c r="D197" s="1">
        <v>24</v>
      </c>
      <c r="E197" s="1">
        <v>81.400000000000006</v>
      </c>
      <c r="F197" s="4">
        <v>8.26</v>
      </c>
      <c r="G197" s="1">
        <v>102.7</v>
      </c>
      <c r="H197" s="4">
        <v>8.0399999999999999E-2</v>
      </c>
      <c r="I197" s="1">
        <v>848</v>
      </c>
      <c r="J197" s="4">
        <v>4.7800000000000002E-2</v>
      </c>
      <c r="K197" s="4">
        <v>-9.0800000000000006E-2</v>
      </c>
    </row>
    <row r="198" spans="1:11" x14ac:dyDescent="0.15">
      <c r="A198" s="1">
        <v>445</v>
      </c>
      <c r="B198" s="1">
        <v>24208.3</v>
      </c>
      <c r="C198" s="1">
        <v>-101740720422912</v>
      </c>
      <c r="D198" s="1">
        <v>24</v>
      </c>
      <c r="E198" s="1">
        <v>81.599999999999994</v>
      </c>
      <c r="F198" s="4">
        <v>8.26</v>
      </c>
      <c r="G198" s="1">
        <v>102.7</v>
      </c>
      <c r="H198" s="4">
        <v>8.0399999999999999E-2</v>
      </c>
      <c r="I198" s="1">
        <v>848.1</v>
      </c>
      <c r="J198" s="4">
        <v>4.7800000000000002E-2</v>
      </c>
      <c r="K198" s="4">
        <v>-9.0800000000000006E-2</v>
      </c>
    </row>
    <row r="199" spans="1:11" x14ac:dyDescent="0.15">
      <c r="A199" s="1">
        <v>446</v>
      </c>
      <c r="B199" s="1">
        <v>24233.8</v>
      </c>
      <c r="C199" s="1">
        <v>-101744092643328</v>
      </c>
      <c r="D199" s="1">
        <v>24</v>
      </c>
      <c r="E199" s="1">
        <v>81.8</v>
      </c>
      <c r="F199" s="4">
        <v>8.26</v>
      </c>
      <c r="G199" s="1">
        <v>102.7</v>
      </c>
      <c r="H199" s="4">
        <v>8.0399999999999999E-2</v>
      </c>
      <c r="I199" s="1">
        <v>848.1</v>
      </c>
      <c r="J199" s="4">
        <v>4.7800000000000002E-2</v>
      </c>
      <c r="K199" s="4">
        <v>-9.0800000000000006E-2</v>
      </c>
    </row>
    <row r="200" spans="1:11" x14ac:dyDescent="0.15">
      <c r="A200" s="1">
        <v>447</v>
      </c>
      <c r="B200" s="1">
        <v>24260.400000000001</v>
      </c>
      <c r="C200" s="1">
        <v>-101760198770688</v>
      </c>
      <c r="D200" s="1">
        <v>24</v>
      </c>
      <c r="E200" s="1">
        <v>82</v>
      </c>
      <c r="F200" s="4">
        <v>8.26</v>
      </c>
      <c r="G200" s="1">
        <v>102.7</v>
      </c>
      <c r="H200" s="4">
        <v>8.0399999999999999E-2</v>
      </c>
      <c r="I200" s="1">
        <v>848.1</v>
      </c>
      <c r="J200" s="4">
        <v>4.7800000000000002E-2</v>
      </c>
      <c r="K200" s="4">
        <v>-9.0800000000000006E-2</v>
      </c>
    </row>
    <row r="201" spans="1:11" x14ac:dyDescent="0.15">
      <c r="A201" s="1">
        <v>448</v>
      </c>
      <c r="B201" s="1">
        <v>24299.5</v>
      </c>
      <c r="C201" s="1">
        <v>-101754318356480</v>
      </c>
      <c r="D201" s="1">
        <v>24</v>
      </c>
      <c r="E201" s="1">
        <v>82.3</v>
      </c>
      <c r="F201" s="4">
        <v>8.26</v>
      </c>
      <c r="G201" s="1">
        <v>102.7</v>
      </c>
      <c r="H201" s="4">
        <v>8.0399999999999999E-2</v>
      </c>
      <c r="I201" s="1">
        <v>848.2</v>
      </c>
      <c r="J201" s="4">
        <v>4.7800000000000002E-2</v>
      </c>
      <c r="K201" s="4">
        <v>-9.0800000000000006E-2</v>
      </c>
    </row>
    <row r="202" spans="1:11" x14ac:dyDescent="0.15">
      <c r="A202" s="1">
        <v>449</v>
      </c>
      <c r="B202" s="1">
        <v>24311.200000000001</v>
      </c>
      <c r="C202" s="1">
        <v>-101771523391488</v>
      </c>
      <c r="D202" s="1">
        <v>23.8</v>
      </c>
      <c r="E202" s="1">
        <v>82.5</v>
      </c>
      <c r="F202" s="4">
        <v>8.26</v>
      </c>
      <c r="G202" s="1">
        <v>102.7</v>
      </c>
      <c r="H202" s="4">
        <v>8.0399999999999999E-2</v>
      </c>
      <c r="I202" s="1">
        <v>848.2</v>
      </c>
      <c r="J202" s="4">
        <v>4.7800000000000002E-2</v>
      </c>
      <c r="K202" s="4">
        <v>-9.0800000000000006E-2</v>
      </c>
    </row>
    <row r="203" spans="1:11" x14ac:dyDescent="0.15">
      <c r="A203" s="1">
        <v>450</v>
      </c>
      <c r="B203" s="1">
        <v>24339.4</v>
      </c>
      <c r="C203" s="1">
        <v>-101799935606784</v>
      </c>
      <c r="D203" s="1">
        <v>23.6</v>
      </c>
      <c r="E203" s="1">
        <v>82.7</v>
      </c>
      <c r="F203" s="4">
        <v>8.26</v>
      </c>
      <c r="G203" s="1">
        <v>102.7</v>
      </c>
      <c r="H203" s="4">
        <v>8.0399999999999999E-2</v>
      </c>
      <c r="I203" s="1">
        <v>848.2</v>
      </c>
      <c r="J203" s="4">
        <v>4.7800000000000002E-2</v>
      </c>
      <c r="K203" s="4">
        <v>-9.0800000000000006E-2</v>
      </c>
    </row>
    <row r="204" spans="1:11" x14ac:dyDescent="0.15">
      <c r="A204" s="1">
        <v>451</v>
      </c>
      <c r="B204" s="1">
        <v>24356.3</v>
      </c>
      <c r="C204" s="1">
        <v>-101792855621632</v>
      </c>
      <c r="D204" s="1">
        <v>23.6</v>
      </c>
      <c r="E204" s="1">
        <v>83</v>
      </c>
      <c r="F204" s="4">
        <v>8.26</v>
      </c>
      <c r="G204" s="1">
        <v>102.7</v>
      </c>
      <c r="H204" s="4">
        <v>8.0399999999999999E-2</v>
      </c>
      <c r="I204" s="1">
        <v>848.2</v>
      </c>
      <c r="J204" s="4">
        <v>4.7800000000000002E-2</v>
      </c>
      <c r="K204" s="4">
        <v>-9.0800000000000006E-2</v>
      </c>
    </row>
    <row r="205" spans="1:11" x14ac:dyDescent="0.15">
      <c r="A205" s="1">
        <v>452</v>
      </c>
      <c r="B205" s="1">
        <v>24371.4</v>
      </c>
      <c r="C205" s="1">
        <v>-101811914539008</v>
      </c>
      <c r="D205" s="1">
        <v>23.6</v>
      </c>
      <c r="E205" s="1">
        <v>83.2</v>
      </c>
      <c r="F205" s="4">
        <v>8.26</v>
      </c>
      <c r="G205" s="1">
        <v>102.7</v>
      </c>
      <c r="H205" s="4">
        <v>8.0399999999999999E-2</v>
      </c>
      <c r="I205" s="1">
        <v>848.2</v>
      </c>
      <c r="J205" s="4">
        <v>4.7800000000000002E-2</v>
      </c>
      <c r="K205" s="4">
        <v>-9.0800000000000006E-2</v>
      </c>
    </row>
    <row r="206" spans="1:11" x14ac:dyDescent="0.15">
      <c r="A206" s="1">
        <v>453</v>
      </c>
      <c r="B206" s="1">
        <v>24390.5</v>
      </c>
      <c r="C206" s="1">
        <v>-101797318361088</v>
      </c>
      <c r="D206" s="1">
        <v>23.6</v>
      </c>
      <c r="E206" s="1">
        <v>83.4</v>
      </c>
      <c r="F206" s="4">
        <v>8.26</v>
      </c>
      <c r="G206" s="1">
        <v>102.7</v>
      </c>
      <c r="H206" s="4">
        <v>8.0399999999999999E-2</v>
      </c>
      <c r="I206" s="1">
        <v>848.2</v>
      </c>
      <c r="J206" s="4">
        <v>4.7800000000000002E-2</v>
      </c>
      <c r="K206" s="4">
        <v>-9.0800000000000006E-2</v>
      </c>
    </row>
    <row r="207" spans="1:11" x14ac:dyDescent="0.15">
      <c r="A207" s="1">
        <v>454</v>
      </c>
      <c r="B207" s="1">
        <v>24400.5</v>
      </c>
      <c r="C207" s="1">
        <v>-101781967208448</v>
      </c>
      <c r="D207" s="1">
        <v>23.7</v>
      </c>
      <c r="E207" s="1">
        <v>83.6</v>
      </c>
      <c r="F207" s="4">
        <v>8.26</v>
      </c>
      <c r="G207" s="1">
        <v>102.7</v>
      </c>
      <c r="H207" s="4">
        <v>8.0399999999999999E-2</v>
      </c>
      <c r="I207" s="1">
        <v>848.3</v>
      </c>
      <c r="J207" s="4">
        <v>4.7800000000000002E-2</v>
      </c>
      <c r="K207" s="4">
        <v>-9.0800000000000006E-2</v>
      </c>
    </row>
    <row r="208" spans="1:11" x14ac:dyDescent="0.15">
      <c r="A208" s="1">
        <v>455</v>
      </c>
      <c r="B208" s="1">
        <v>24407.5</v>
      </c>
      <c r="C208" s="1">
        <v>-101774132248576</v>
      </c>
      <c r="D208" s="1">
        <v>23.7</v>
      </c>
      <c r="E208" s="1">
        <v>83.9</v>
      </c>
      <c r="F208" s="4">
        <v>8.26</v>
      </c>
      <c r="G208" s="1">
        <v>102.7</v>
      </c>
      <c r="H208" s="4">
        <v>8.0399999999999999E-2</v>
      </c>
      <c r="I208" s="1">
        <v>848.3</v>
      </c>
      <c r="J208" s="4">
        <v>4.7800000000000002E-2</v>
      </c>
      <c r="K208" s="4">
        <v>-9.0800000000000006E-2</v>
      </c>
    </row>
    <row r="209" spans="1:11" x14ac:dyDescent="0.15">
      <c r="A209" s="1">
        <v>456</v>
      </c>
      <c r="B209" s="1">
        <v>24424.5</v>
      </c>
      <c r="C209" s="1">
        <v>-101760525926400</v>
      </c>
      <c r="D209" s="1">
        <v>23.8</v>
      </c>
      <c r="E209" s="1">
        <v>84.1</v>
      </c>
      <c r="F209" s="4">
        <v>8.26</v>
      </c>
      <c r="G209" s="1">
        <v>102.7</v>
      </c>
      <c r="H209" s="4">
        <v>8.0399999999999999E-2</v>
      </c>
      <c r="I209" s="1">
        <v>848.3</v>
      </c>
      <c r="J209" s="4">
        <v>4.7800000000000002E-2</v>
      </c>
      <c r="K209" s="4">
        <v>-9.0800000000000006E-2</v>
      </c>
    </row>
    <row r="210" spans="1:11" x14ac:dyDescent="0.15">
      <c r="A210" s="1">
        <v>457</v>
      </c>
      <c r="B210" s="1">
        <v>24453.4</v>
      </c>
      <c r="C210" s="1">
        <v>-101758672044032</v>
      </c>
      <c r="D210" s="1">
        <v>23.8</v>
      </c>
      <c r="E210" s="1">
        <v>84.3</v>
      </c>
      <c r="F210" s="4">
        <v>8.26</v>
      </c>
      <c r="G210" s="1">
        <v>102.7</v>
      </c>
      <c r="H210" s="4">
        <v>8.0399999999999999E-2</v>
      </c>
      <c r="I210" s="1">
        <v>848.3</v>
      </c>
      <c r="J210" s="4">
        <v>4.7800000000000002E-2</v>
      </c>
      <c r="K210" s="4">
        <v>-9.0800000000000006E-2</v>
      </c>
    </row>
    <row r="211" spans="1:11" x14ac:dyDescent="0.15">
      <c r="A211" s="1">
        <v>458</v>
      </c>
      <c r="B211" s="1">
        <v>24463.3</v>
      </c>
      <c r="C211" s="1">
        <v>-101761725497344</v>
      </c>
      <c r="D211" s="1">
        <v>23.8</v>
      </c>
      <c r="E211" s="1">
        <v>84.5</v>
      </c>
      <c r="F211" s="4">
        <v>8.26</v>
      </c>
      <c r="G211" s="1">
        <v>102.7</v>
      </c>
      <c r="H211" s="4">
        <v>8.0399999999999999E-2</v>
      </c>
      <c r="I211" s="1">
        <v>848.4</v>
      </c>
      <c r="J211" s="4">
        <v>4.7800000000000002E-2</v>
      </c>
      <c r="K211" s="4">
        <v>-9.0800000000000006E-2</v>
      </c>
    </row>
    <row r="212" spans="1:11" x14ac:dyDescent="0.15">
      <c r="A212" s="1">
        <v>459</v>
      </c>
      <c r="B212" s="1">
        <v>24478.1</v>
      </c>
      <c r="C212" s="1">
        <v>-101768360886272</v>
      </c>
      <c r="D212" s="1">
        <v>23.8</v>
      </c>
      <c r="E212" s="1">
        <v>84.8</v>
      </c>
      <c r="F212" s="4">
        <v>8.26</v>
      </c>
      <c r="G212" s="1">
        <v>102.7</v>
      </c>
      <c r="H212" s="4">
        <v>8.0399999999999999E-2</v>
      </c>
      <c r="I212" s="1">
        <v>848.4</v>
      </c>
      <c r="J212" s="4">
        <v>4.7800000000000002E-2</v>
      </c>
      <c r="K212" s="4">
        <v>-9.0800000000000006E-2</v>
      </c>
    </row>
    <row r="213" spans="1:11" x14ac:dyDescent="0.15">
      <c r="A213" s="1">
        <v>460</v>
      </c>
      <c r="B213" s="1">
        <v>24490.6</v>
      </c>
      <c r="C213" s="1">
        <v>-101760307822592</v>
      </c>
      <c r="D213" s="1">
        <v>23.9</v>
      </c>
      <c r="E213" s="1">
        <v>85</v>
      </c>
      <c r="F213" s="4">
        <v>8.26</v>
      </c>
      <c r="G213" s="1">
        <v>102.7</v>
      </c>
      <c r="H213" s="4">
        <v>8.0399999999999999E-2</v>
      </c>
      <c r="I213" s="1">
        <v>848.4</v>
      </c>
      <c r="J213" s="4">
        <v>4.7800000000000002E-2</v>
      </c>
      <c r="K213" s="4">
        <v>-9.0800000000000006E-2</v>
      </c>
    </row>
    <row r="214" spans="1:11" x14ac:dyDescent="0.15">
      <c r="A214" s="1">
        <v>461</v>
      </c>
      <c r="B214" s="1">
        <v>24503.7</v>
      </c>
      <c r="C214" s="1">
        <v>-101765533925376</v>
      </c>
      <c r="D214" s="1">
        <v>23.9</v>
      </c>
      <c r="E214" s="1">
        <v>85.2</v>
      </c>
      <c r="F214" s="4">
        <v>8.26</v>
      </c>
      <c r="G214" s="1">
        <v>102.7</v>
      </c>
      <c r="H214" s="4">
        <v>8.0399999999999999E-2</v>
      </c>
      <c r="I214" s="1">
        <v>848.4</v>
      </c>
      <c r="J214" s="4">
        <v>4.7800000000000002E-2</v>
      </c>
      <c r="K214" s="4">
        <v>-9.0800000000000006E-2</v>
      </c>
    </row>
    <row r="215" spans="1:11" x14ac:dyDescent="0.15">
      <c r="A215" s="1">
        <v>462</v>
      </c>
      <c r="B215" s="1">
        <v>24523.7</v>
      </c>
      <c r="C215" s="1">
        <v>-101769342353408</v>
      </c>
      <c r="D215" s="1">
        <v>23.9</v>
      </c>
      <c r="E215" s="1">
        <v>85.5</v>
      </c>
      <c r="F215" s="4">
        <v>8.26</v>
      </c>
      <c r="G215" s="1">
        <v>102.7</v>
      </c>
      <c r="H215" s="4">
        <v>8.0399999999999999E-2</v>
      </c>
      <c r="I215" s="1">
        <v>848.5</v>
      </c>
      <c r="J215" s="4">
        <v>4.7800000000000002E-2</v>
      </c>
      <c r="K215" s="4">
        <v>-9.0800000000000006E-2</v>
      </c>
    </row>
    <row r="216" spans="1:11" x14ac:dyDescent="0.15">
      <c r="A216" s="1">
        <v>463</v>
      </c>
      <c r="B216" s="1">
        <v>24555.200000000001</v>
      </c>
      <c r="C216" s="1">
        <v>-101764988665856</v>
      </c>
      <c r="D216" s="1">
        <v>23.9</v>
      </c>
      <c r="E216" s="1">
        <v>85.7</v>
      </c>
      <c r="F216" s="4">
        <v>8.26</v>
      </c>
      <c r="G216" s="1">
        <v>102.7</v>
      </c>
      <c r="H216" s="4">
        <v>8.0399999999999999E-2</v>
      </c>
      <c r="I216" s="1">
        <v>848.5</v>
      </c>
      <c r="J216" s="4">
        <v>4.7800000000000002E-2</v>
      </c>
      <c r="K216" s="4">
        <v>-9.0800000000000006E-2</v>
      </c>
    </row>
    <row r="217" spans="1:11" x14ac:dyDescent="0.15">
      <c r="A217" s="1">
        <v>464</v>
      </c>
      <c r="B217" s="1">
        <v>24566.5</v>
      </c>
      <c r="C217" s="1">
        <v>-101766733496320</v>
      </c>
      <c r="D217" s="1">
        <v>23.9</v>
      </c>
      <c r="E217" s="1">
        <v>85.9</v>
      </c>
      <c r="F217" s="4">
        <v>8.26</v>
      </c>
      <c r="G217" s="1">
        <v>102.7</v>
      </c>
      <c r="H217" s="4">
        <v>8.0399999999999999E-2</v>
      </c>
      <c r="I217" s="1">
        <v>848.5</v>
      </c>
      <c r="J217" s="4">
        <v>4.7800000000000002E-2</v>
      </c>
      <c r="K217" s="4">
        <v>-9.0800000000000006E-2</v>
      </c>
    </row>
    <row r="218" spans="1:11" x14ac:dyDescent="0.15">
      <c r="A218" s="1">
        <v>465</v>
      </c>
      <c r="B218" s="1">
        <v>24586.2</v>
      </c>
      <c r="C218" s="1">
        <v>-101768578990080</v>
      </c>
      <c r="D218" s="1">
        <v>23.9</v>
      </c>
      <c r="E218" s="1">
        <v>86.1</v>
      </c>
      <c r="F218" s="4">
        <v>8.26</v>
      </c>
      <c r="G218" s="1">
        <v>102.7</v>
      </c>
      <c r="H218" s="4">
        <v>8.0399999999999999E-2</v>
      </c>
      <c r="I218" s="1">
        <v>848.5</v>
      </c>
      <c r="J218" s="4">
        <v>4.7800000000000002E-2</v>
      </c>
      <c r="K218" s="4">
        <v>-9.0800000000000006E-2</v>
      </c>
    </row>
    <row r="219" spans="1:11" x14ac:dyDescent="0.15">
      <c r="A219" s="1">
        <v>466</v>
      </c>
      <c r="B219" s="1">
        <v>24610.2</v>
      </c>
      <c r="C219" s="1">
        <v>-101754754564096</v>
      </c>
      <c r="D219" s="1">
        <v>23.9</v>
      </c>
      <c r="E219" s="1">
        <v>86.4</v>
      </c>
      <c r="F219" s="4">
        <v>8.26</v>
      </c>
      <c r="G219" s="1">
        <v>102.7</v>
      </c>
      <c r="H219" s="4">
        <v>8.0399999999999999E-2</v>
      </c>
      <c r="I219" s="1">
        <v>848.5</v>
      </c>
      <c r="J219" s="4">
        <v>4.7800000000000002E-2</v>
      </c>
      <c r="K219" s="4">
        <v>-9.0800000000000006E-2</v>
      </c>
    </row>
    <row r="220" spans="1:11" x14ac:dyDescent="0.15">
      <c r="A220" s="1">
        <v>467</v>
      </c>
      <c r="B220" s="1">
        <v>24633.3</v>
      </c>
      <c r="C220" s="1">
        <v>-101768251834368</v>
      </c>
      <c r="D220" s="1">
        <v>23.9</v>
      </c>
      <c r="E220" s="1">
        <v>86.6</v>
      </c>
      <c r="F220" s="4">
        <v>8.26</v>
      </c>
      <c r="G220" s="1">
        <v>102.7</v>
      </c>
      <c r="H220" s="4">
        <v>8.0399999999999999E-2</v>
      </c>
      <c r="I220" s="1">
        <v>848.5</v>
      </c>
      <c r="J220" s="4">
        <v>4.7800000000000002E-2</v>
      </c>
      <c r="K220" s="4">
        <v>-9.0800000000000006E-2</v>
      </c>
    </row>
    <row r="221" spans="1:11" x14ac:dyDescent="0.15">
      <c r="A221" s="1">
        <v>468</v>
      </c>
      <c r="B221" s="1">
        <v>24650.7</v>
      </c>
      <c r="C221" s="1">
        <v>-101757589913600</v>
      </c>
      <c r="D221" s="1">
        <v>23.9</v>
      </c>
      <c r="E221" s="1">
        <v>86.8</v>
      </c>
      <c r="F221" s="4">
        <v>8.26</v>
      </c>
      <c r="G221" s="1">
        <v>102.7</v>
      </c>
      <c r="H221" s="4">
        <v>8.0399999999999999E-2</v>
      </c>
      <c r="I221" s="1">
        <v>848.6</v>
      </c>
      <c r="J221" s="4">
        <v>4.7800000000000002E-2</v>
      </c>
      <c r="K221" s="4">
        <v>-9.0800000000000006E-2</v>
      </c>
    </row>
    <row r="222" spans="1:11" x14ac:dyDescent="0.15">
      <c r="A222" s="1">
        <v>469</v>
      </c>
      <c r="B222" s="1">
        <v>24668.6</v>
      </c>
      <c r="C222" s="1">
        <v>-101768797093888</v>
      </c>
      <c r="D222" s="1">
        <v>23.9</v>
      </c>
      <c r="E222" s="1">
        <v>87</v>
      </c>
      <c r="F222" s="4">
        <v>8.26</v>
      </c>
      <c r="G222" s="1">
        <v>102.7</v>
      </c>
      <c r="H222" s="4">
        <v>8.0399999999999999E-2</v>
      </c>
      <c r="I222" s="1">
        <v>848.5</v>
      </c>
      <c r="J222" s="4">
        <v>4.7800000000000002E-2</v>
      </c>
      <c r="K222" s="4">
        <v>-9.0800000000000006E-2</v>
      </c>
    </row>
    <row r="223" spans="1:11" x14ac:dyDescent="0.15">
      <c r="A223" s="1">
        <v>470</v>
      </c>
      <c r="B223" s="1">
        <v>24690.9</v>
      </c>
      <c r="C223" s="1">
        <v>-101752472862720</v>
      </c>
      <c r="D223" s="1">
        <v>23.9</v>
      </c>
      <c r="E223" s="1">
        <v>87.2</v>
      </c>
      <c r="F223" s="4">
        <v>8.26</v>
      </c>
      <c r="G223" s="1">
        <v>102.7</v>
      </c>
      <c r="H223" s="4">
        <v>8.0399999999999999E-2</v>
      </c>
      <c r="I223" s="1">
        <v>848.6</v>
      </c>
      <c r="J223" s="4">
        <v>4.7800000000000002E-2</v>
      </c>
      <c r="K223" s="4">
        <v>-9.0800000000000006E-2</v>
      </c>
    </row>
    <row r="224" spans="1:11" x14ac:dyDescent="0.15">
      <c r="A224" s="1">
        <v>471</v>
      </c>
      <c r="B224" s="1">
        <v>24699.7</v>
      </c>
      <c r="C224" s="1">
        <v>-101768251834368</v>
      </c>
      <c r="D224" s="1">
        <v>23.9</v>
      </c>
      <c r="E224" s="1">
        <v>87.5</v>
      </c>
      <c r="F224" s="4">
        <v>8.26</v>
      </c>
      <c r="G224" s="1">
        <v>102.7</v>
      </c>
      <c r="H224" s="4">
        <v>8.0500000000000002E-2</v>
      </c>
      <c r="I224" s="1">
        <v>848.6</v>
      </c>
      <c r="J224" s="4">
        <v>4.7800000000000002E-2</v>
      </c>
      <c r="K224" s="4">
        <v>-9.0800000000000006E-2</v>
      </c>
    </row>
    <row r="225" spans="1:11" x14ac:dyDescent="0.15">
      <c r="A225" s="1">
        <v>472</v>
      </c>
      <c r="B225" s="1">
        <v>24714.799999999999</v>
      </c>
      <c r="C225" s="1">
        <v>-101768469938176</v>
      </c>
      <c r="D225" s="1">
        <v>23.9</v>
      </c>
      <c r="E225" s="1">
        <v>87.7</v>
      </c>
      <c r="F225" s="4">
        <v>8.26</v>
      </c>
      <c r="G225" s="1">
        <v>102.7</v>
      </c>
      <c r="H225" s="4">
        <v>8.0500000000000002E-2</v>
      </c>
      <c r="I225" s="1">
        <v>848.6</v>
      </c>
      <c r="J225" s="4">
        <v>4.7800000000000002E-2</v>
      </c>
      <c r="K225" s="4">
        <v>-9.0800000000000006E-2</v>
      </c>
    </row>
    <row r="226" spans="1:11" x14ac:dyDescent="0.15">
      <c r="A226" s="1">
        <v>473</v>
      </c>
      <c r="B226" s="1">
        <v>24750.400000000001</v>
      </c>
      <c r="C226" s="1">
        <v>-101758353276928</v>
      </c>
      <c r="D226" s="1">
        <v>24</v>
      </c>
      <c r="E226" s="1">
        <v>87.9</v>
      </c>
      <c r="F226" s="4">
        <v>8.26</v>
      </c>
      <c r="G226" s="1">
        <v>102.7</v>
      </c>
      <c r="H226" s="4">
        <v>8.0500000000000002E-2</v>
      </c>
      <c r="I226" s="1">
        <v>848.6</v>
      </c>
      <c r="J226" s="4">
        <v>4.7800000000000002E-2</v>
      </c>
      <c r="K226" s="4">
        <v>-9.0800000000000006E-2</v>
      </c>
    </row>
    <row r="227" spans="1:11" x14ac:dyDescent="0.15">
      <c r="A227" s="1">
        <v>474</v>
      </c>
      <c r="B227" s="1">
        <v>24777.4</v>
      </c>
      <c r="C227" s="1">
        <v>-101767169703936</v>
      </c>
      <c r="D227" s="1">
        <v>23.9</v>
      </c>
      <c r="E227" s="1">
        <v>88.1</v>
      </c>
      <c r="F227" s="4">
        <v>8.26</v>
      </c>
      <c r="G227" s="1">
        <v>102.7</v>
      </c>
      <c r="H227" s="4">
        <v>8.0500000000000002E-2</v>
      </c>
      <c r="I227" s="1">
        <v>848.7</v>
      </c>
      <c r="J227" s="4">
        <v>4.7800000000000002E-2</v>
      </c>
      <c r="K227" s="4">
        <v>-9.0800000000000006E-2</v>
      </c>
    </row>
    <row r="228" spans="1:11" x14ac:dyDescent="0.15">
      <c r="A228" s="1">
        <v>475</v>
      </c>
      <c r="B228" s="1">
        <v>24805.5</v>
      </c>
      <c r="C228" s="1">
        <v>-101791983206400</v>
      </c>
      <c r="D228" s="1">
        <v>23.8</v>
      </c>
      <c r="E228" s="1">
        <v>88.3</v>
      </c>
      <c r="F228" s="4">
        <v>8.26</v>
      </c>
      <c r="G228" s="1">
        <v>102.7</v>
      </c>
      <c r="H228" s="4">
        <v>8.0500000000000002E-2</v>
      </c>
      <c r="I228" s="1">
        <v>848.7</v>
      </c>
      <c r="J228" s="4">
        <v>4.7800000000000002E-2</v>
      </c>
      <c r="K228" s="4">
        <v>-9.0899999999999995E-2</v>
      </c>
    </row>
    <row r="229" spans="1:11" x14ac:dyDescent="0.15">
      <c r="A229" s="1">
        <v>476</v>
      </c>
      <c r="B229" s="1">
        <v>24830</v>
      </c>
      <c r="C229" s="1">
        <v>-101786220232704</v>
      </c>
      <c r="D229" s="1">
        <v>23.8</v>
      </c>
      <c r="E229" s="1">
        <v>88.5</v>
      </c>
      <c r="F229" s="4">
        <v>8.26</v>
      </c>
      <c r="G229" s="1">
        <v>102.7</v>
      </c>
      <c r="H229" s="4">
        <v>8.0500000000000002E-2</v>
      </c>
      <c r="I229" s="1">
        <v>848.7</v>
      </c>
      <c r="J229" s="4">
        <v>4.7800000000000002E-2</v>
      </c>
      <c r="K229" s="4">
        <v>-9.0800000000000006E-2</v>
      </c>
    </row>
    <row r="230" spans="1:11" x14ac:dyDescent="0.15">
      <c r="A230" s="1">
        <v>477</v>
      </c>
      <c r="B230" s="1">
        <v>24868.1</v>
      </c>
      <c r="C230" s="1">
        <v>-101796127178752</v>
      </c>
      <c r="D230" s="1">
        <v>23.7</v>
      </c>
      <c r="E230" s="1">
        <v>88.8</v>
      </c>
      <c r="F230" s="4">
        <v>8.26</v>
      </c>
      <c r="G230" s="1">
        <v>102.7</v>
      </c>
      <c r="H230" s="4">
        <v>8.0500000000000002E-2</v>
      </c>
      <c r="I230" s="1">
        <v>848.7</v>
      </c>
      <c r="J230" s="4">
        <v>4.7899999999999998E-2</v>
      </c>
      <c r="K230" s="4">
        <v>-9.0800000000000006E-2</v>
      </c>
    </row>
    <row r="231" spans="1:11" x14ac:dyDescent="0.15">
      <c r="A231" s="1">
        <v>478</v>
      </c>
      <c r="B231" s="1">
        <v>24892.3</v>
      </c>
      <c r="C231" s="1">
        <v>-101807988670464</v>
      </c>
      <c r="D231" s="1">
        <v>23.5</v>
      </c>
      <c r="E231" s="1">
        <v>89</v>
      </c>
      <c r="F231" s="4">
        <v>8.26</v>
      </c>
      <c r="G231" s="1">
        <v>102.7</v>
      </c>
      <c r="H231" s="4">
        <v>8.0500000000000002E-2</v>
      </c>
      <c r="I231" s="1">
        <v>848.7</v>
      </c>
      <c r="J231" s="4">
        <v>4.7899999999999998E-2</v>
      </c>
      <c r="K231" s="4">
        <v>-9.0800000000000006E-2</v>
      </c>
    </row>
    <row r="232" spans="1:11" x14ac:dyDescent="0.15">
      <c r="A232" s="1">
        <v>479</v>
      </c>
      <c r="B232" s="1">
        <v>24917</v>
      </c>
      <c r="C232" s="1">
        <v>-101808533929984</v>
      </c>
      <c r="D232" s="1">
        <v>23.5</v>
      </c>
      <c r="E232" s="1">
        <v>89.2</v>
      </c>
      <c r="F232" s="4">
        <v>8.26</v>
      </c>
      <c r="G232" s="1">
        <v>102.7</v>
      </c>
      <c r="H232" s="4">
        <v>8.0500000000000002E-2</v>
      </c>
      <c r="I232" s="1">
        <v>848.7</v>
      </c>
      <c r="J232" s="4">
        <v>4.7899999999999998E-2</v>
      </c>
      <c r="K232" s="4">
        <v>-9.0800000000000006E-2</v>
      </c>
    </row>
    <row r="233" spans="1:11" x14ac:dyDescent="0.15">
      <c r="A233" s="1">
        <v>480</v>
      </c>
      <c r="B233" s="1">
        <v>24919.7</v>
      </c>
      <c r="C233" s="1">
        <v>-101799608451072</v>
      </c>
      <c r="D233" s="1">
        <v>23.6</v>
      </c>
      <c r="E233" s="1">
        <v>89.4</v>
      </c>
      <c r="F233" s="4">
        <v>8.26</v>
      </c>
      <c r="G233" s="1">
        <v>102.7</v>
      </c>
      <c r="H233" s="4">
        <v>8.0500000000000002E-2</v>
      </c>
      <c r="I233" s="1">
        <v>848.8</v>
      </c>
      <c r="J233" s="4">
        <v>4.7899999999999998E-2</v>
      </c>
      <c r="K233" s="4">
        <v>-9.0800000000000006E-2</v>
      </c>
    </row>
    <row r="234" spans="1:11" x14ac:dyDescent="0.15">
      <c r="A234" s="1">
        <v>481</v>
      </c>
      <c r="B234" s="1">
        <v>24922.9</v>
      </c>
      <c r="C234" s="1">
        <v>-101794382348288</v>
      </c>
      <c r="D234" s="1">
        <v>23.7</v>
      </c>
      <c r="E234" s="1">
        <v>89.6</v>
      </c>
      <c r="F234" s="4">
        <v>8.26</v>
      </c>
      <c r="G234" s="1">
        <v>102.7</v>
      </c>
      <c r="H234" s="4">
        <v>8.0500000000000002E-2</v>
      </c>
      <c r="I234" s="1">
        <v>848.8</v>
      </c>
      <c r="J234" s="4">
        <v>4.7899999999999998E-2</v>
      </c>
      <c r="K234" s="4">
        <v>-9.0800000000000006E-2</v>
      </c>
    </row>
    <row r="235" spans="1:11" x14ac:dyDescent="0.15">
      <c r="A235" s="1">
        <v>482</v>
      </c>
      <c r="B235" s="1">
        <v>24926.3</v>
      </c>
      <c r="C235" s="1">
        <v>-101795145711616</v>
      </c>
      <c r="D235" s="1">
        <v>23.7</v>
      </c>
      <c r="E235" s="1">
        <v>89.9</v>
      </c>
      <c r="F235" s="4">
        <v>8.26</v>
      </c>
      <c r="G235" s="1">
        <v>102.7</v>
      </c>
      <c r="H235" s="4">
        <v>8.0500000000000002E-2</v>
      </c>
      <c r="I235" s="1">
        <v>848.8</v>
      </c>
      <c r="J235" s="4">
        <v>4.7899999999999998E-2</v>
      </c>
      <c r="K235" s="4">
        <v>-9.0800000000000006E-2</v>
      </c>
    </row>
    <row r="236" spans="1:11" x14ac:dyDescent="0.15">
      <c r="A236" s="1">
        <v>483</v>
      </c>
      <c r="B236" s="1">
        <v>24947.9</v>
      </c>
      <c r="C236" s="1">
        <v>-101797863620608</v>
      </c>
      <c r="D236" s="1">
        <v>23.8</v>
      </c>
      <c r="E236" s="1">
        <v>90.1</v>
      </c>
      <c r="F236" s="4">
        <v>8.26</v>
      </c>
      <c r="G236" s="1">
        <v>102.7</v>
      </c>
      <c r="H236" s="4">
        <v>8.0500000000000002E-2</v>
      </c>
      <c r="I236" s="1">
        <v>848.8</v>
      </c>
      <c r="J236" s="4">
        <v>4.7899999999999998E-2</v>
      </c>
      <c r="K236" s="4">
        <v>-9.0899999999999995E-2</v>
      </c>
    </row>
    <row r="237" spans="1:11" x14ac:dyDescent="0.15">
      <c r="A237" s="1">
        <v>484</v>
      </c>
      <c r="B237" s="1">
        <v>24950.2</v>
      </c>
      <c r="C237" s="1">
        <v>-101778704039936</v>
      </c>
      <c r="D237" s="1">
        <v>23.8</v>
      </c>
      <c r="E237" s="1">
        <v>90.3</v>
      </c>
      <c r="F237" s="4">
        <v>8.26</v>
      </c>
      <c r="G237" s="1">
        <v>102.7</v>
      </c>
      <c r="H237" s="4">
        <v>8.0500000000000002E-2</v>
      </c>
      <c r="I237" s="1">
        <v>848.8</v>
      </c>
      <c r="J237" s="4">
        <v>4.7899999999999998E-2</v>
      </c>
      <c r="K237" s="4">
        <v>-9.0800000000000006E-2</v>
      </c>
    </row>
    <row r="238" spans="1:11" x14ac:dyDescent="0.15">
      <c r="A238" s="1">
        <v>485</v>
      </c>
      <c r="B238" s="1">
        <v>24959.5</v>
      </c>
      <c r="C238" s="1">
        <v>-101776095182848</v>
      </c>
      <c r="D238" s="1">
        <v>23.8</v>
      </c>
      <c r="E238" s="1">
        <v>90.5</v>
      </c>
      <c r="F238" s="4">
        <v>8.26</v>
      </c>
      <c r="G238" s="1">
        <v>102.7</v>
      </c>
      <c r="H238" s="4">
        <v>8.0500000000000002E-2</v>
      </c>
      <c r="I238" s="1">
        <v>848.8</v>
      </c>
      <c r="J238" s="4">
        <v>4.7899999999999998E-2</v>
      </c>
      <c r="K238" s="4">
        <v>-9.0800000000000006E-2</v>
      </c>
    </row>
    <row r="239" spans="1:11" x14ac:dyDescent="0.15">
      <c r="A239" s="1">
        <v>486</v>
      </c>
      <c r="B239" s="1">
        <v>24975.3</v>
      </c>
      <c r="C239" s="1">
        <v>-101788392882176</v>
      </c>
      <c r="D239" s="1">
        <v>23.8</v>
      </c>
      <c r="E239" s="1">
        <v>90.7</v>
      </c>
      <c r="F239" s="4">
        <v>8.26</v>
      </c>
      <c r="G239" s="1">
        <v>102.7</v>
      </c>
      <c r="H239" s="4">
        <v>8.0500000000000002E-2</v>
      </c>
      <c r="I239" s="1">
        <v>848.8</v>
      </c>
      <c r="J239" s="4">
        <v>4.7899999999999998E-2</v>
      </c>
      <c r="K239" s="4">
        <v>-9.0899999999999995E-2</v>
      </c>
    </row>
    <row r="240" spans="1:11" x14ac:dyDescent="0.15">
      <c r="A240" s="1">
        <v>487</v>
      </c>
      <c r="B240" s="1">
        <v>24988.799999999999</v>
      </c>
      <c r="C240" s="1">
        <v>-101773368885248</v>
      </c>
      <c r="D240" s="1">
        <v>23.8</v>
      </c>
      <c r="E240" s="1">
        <v>90.9</v>
      </c>
      <c r="F240" s="4">
        <v>8.26</v>
      </c>
      <c r="G240" s="1">
        <v>102.7</v>
      </c>
      <c r="H240" s="4">
        <v>8.0500000000000002E-2</v>
      </c>
      <c r="I240" s="1">
        <v>848.9</v>
      </c>
      <c r="J240" s="4">
        <v>4.7899999999999998E-2</v>
      </c>
      <c r="K240" s="4">
        <v>-9.0800000000000006E-2</v>
      </c>
    </row>
    <row r="241" spans="1:11" x14ac:dyDescent="0.15">
      <c r="A241" s="1">
        <v>488</v>
      </c>
      <c r="B241" s="1">
        <v>25000</v>
      </c>
      <c r="C241" s="1">
        <v>-101769015197696</v>
      </c>
      <c r="D241" s="1">
        <v>23.8</v>
      </c>
      <c r="E241" s="1">
        <v>91.1</v>
      </c>
      <c r="F241" s="4">
        <v>8.27</v>
      </c>
      <c r="G241" s="1">
        <v>102.7</v>
      </c>
      <c r="H241" s="4">
        <v>8.0500000000000002E-2</v>
      </c>
      <c r="I241" s="1">
        <v>848.9</v>
      </c>
      <c r="J241" s="4">
        <v>4.7899999999999998E-2</v>
      </c>
      <c r="K241" s="4">
        <v>-9.0800000000000006E-2</v>
      </c>
    </row>
    <row r="242" spans="1:11" x14ac:dyDescent="0.15">
      <c r="A242" s="1">
        <v>489</v>
      </c>
      <c r="B242" s="1">
        <v>25015.3</v>
      </c>
      <c r="C242" s="1">
        <v>-101786111180800</v>
      </c>
      <c r="D242" s="1">
        <v>23.8</v>
      </c>
      <c r="E242" s="1">
        <v>91.4</v>
      </c>
      <c r="F242" s="4">
        <v>8.27</v>
      </c>
      <c r="G242" s="1">
        <v>102.7</v>
      </c>
      <c r="H242" s="4">
        <v>8.0500000000000002E-2</v>
      </c>
      <c r="I242" s="1">
        <v>848.9</v>
      </c>
      <c r="J242" s="4">
        <v>4.7899999999999998E-2</v>
      </c>
      <c r="K242" s="4">
        <v>-9.0899999999999995E-2</v>
      </c>
    </row>
    <row r="243" spans="1:11" x14ac:dyDescent="0.15">
      <c r="A243" s="1">
        <v>490</v>
      </c>
      <c r="B243" s="1">
        <v>25030.5</v>
      </c>
      <c r="C243" s="1">
        <v>-101775768027136</v>
      </c>
      <c r="D243" s="1">
        <v>23.9</v>
      </c>
      <c r="E243" s="1">
        <v>91.6</v>
      </c>
      <c r="F243" s="4">
        <v>8.27</v>
      </c>
      <c r="G243" s="1">
        <v>102.7</v>
      </c>
      <c r="H243" s="4">
        <v>8.0500000000000002E-2</v>
      </c>
      <c r="I243" s="1">
        <v>848.9</v>
      </c>
      <c r="J243" s="4">
        <v>4.7899999999999998E-2</v>
      </c>
      <c r="K243" s="4">
        <v>-9.0800000000000006E-2</v>
      </c>
    </row>
    <row r="244" spans="1:11" x14ac:dyDescent="0.15">
      <c r="A244" s="1">
        <v>491</v>
      </c>
      <c r="B244" s="1">
        <v>25048.6</v>
      </c>
      <c r="C244" s="1">
        <v>-101779576455168</v>
      </c>
      <c r="D244" s="1">
        <v>23.9</v>
      </c>
      <c r="E244" s="1">
        <v>91.8</v>
      </c>
      <c r="F244" s="4">
        <v>8.27</v>
      </c>
      <c r="G244" s="1">
        <v>102.7</v>
      </c>
      <c r="H244" s="4">
        <v>8.0500000000000002E-2</v>
      </c>
      <c r="I244" s="1">
        <v>848.9</v>
      </c>
      <c r="J244" s="4">
        <v>4.7899999999999998E-2</v>
      </c>
      <c r="K244" s="4">
        <v>-9.0899999999999995E-2</v>
      </c>
    </row>
    <row r="245" spans="1:11" x14ac:dyDescent="0.15">
      <c r="A245" s="1">
        <v>492</v>
      </c>
      <c r="B245" s="1">
        <v>25061.5</v>
      </c>
      <c r="C245" s="1">
        <v>-101774677508096</v>
      </c>
      <c r="D245" s="1">
        <v>23.9</v>
      </c>
      <c r="E245" s="1">
        <v>92</v>
      </c>
      <c r="F245" s="4">
        <v>8.27</v>
      </c>
      <c r="G245" s="1">
        <v>102.7</v>
      </c>
      <c r="H245" s="4">
        <v>8.0500000000000002E-2</v>
      </c>
      <c r="I245" s="1">
        <v>848.9</v>
      </c>
      <c r="J245" s="4">
        <v>4.7899999999999998E-2</v>
      </c>
      <c r="K245" s="4">
        <v>-9.0899999999999995E-2</v>
      </c>
    </row>
    <row r="246" spans="1:11" x14ac:dyDescent="0.15">
      <c r="A246" s="1">
        <v>493</v>
      </c>
      <c r="B246" s="1">
        <v>25080.400000000001</v>
      </c>
      <c r="C246" s="1">
        <v>-101753454329856</v>
      </c>
      <c r="D246" s="1">
        <v>23.9</v>
      </c>
      <c r="E246" s="1">
        <v>92.2</v>
      </c>
      <c r="F246" s="4">
        <v>8.27</v>
      </c>
      <c r="G246" s="1">
        <v>102.7</v>
      </c>
      <c r="H246" s="4">
        <v>8.0500000000000002E-2</v>
      </c>
      <c r="I246" s="1">
        <v>848.9</v>
      </c>
      <c r="J246" s="4">
        <v>4.7899999999999998E-2</v>
      </c>
      <c r="K246" s="4">
        <v>-9.0800000000000006E-2</v>
      </c>
    </row>
    <row r="247" spans="1:11" x14ac:dyDescent="0.15">
      <c r="A247" s="1">
        <v>494</v>
      </c>
      <c r="B247" s="1">
        <v>25097.9</v>
      </c>
      <c r="C247" s="1">
        <v>-101761071185920</v>
      </c>
      <c r="D247" s="1">
        <v>23.9</v>
      </c>
      <c r="E247" s="1">
        <v>92.4</v>
      </c>
      <c r="F247" s="4">
        <v>8.27</v>
      </c>
      <c r="G247" s="1">
        <v>102.7</v>
      </c>
      <c r="H247" s="4">
        <v>8.0500000000000002E-2</v>
      </c>
      <c r="I247" s="1">
        <v>848.9</v>
      </c>
      <c r="J247" s="4">
        <v>4.7899999999999998E-2</v>
      </c>
      <c r="K247" s="4">
        <v>-9.0800000000000006E-2</v>
      </c>
    </row>
    <row r="248" spans="1:11" x14ac:dyDescent="0.15">
      <c r="A248" s="1">
        <v>495</v>
      </c>
      <c r="B248" s="1">
        <v>25109</v>
      </c>
      <c r="C248" s="1">
        <v>-101750400876544</v>
      </c>
      <c r="D248" s="1">
        <v>23.9</v>
      </c>
      <c r="E248" s="1">
        <v>92.6</v>
      </c>
      <c r="F248" s="4">
        <v>8.27</v>
      </c>
      <c r="G248" s="1">
        <v>102.7</v>
      </c>
      <c r="H248" s="4">
        <v>8.0500000000000002E-2</v>
      </c>
      <c r="I248" s="1">
        <v>848.9</v>
      </c>
      <c r="J248" s="4">
        <v>4.7899999999999998E-2</v>
      </c>
      <c r="K248" s="4">
        <v>-9.0800000000000006E-2</v>
      </c>
    </row>
    <row r="249" spans="1:11" x14ac:dyDescent="0.15">
      <c r="A249" s="1">
        <v>496</v>
      </c>
      <c r="B249" s="1">
        <v>25119.1</v>
      </c>
      <c r="C249" s="1">
        <v>-101769560457216</v>
      </c>
      <c r="D249" s="1">
        <v>24</v>
      </c>
      <c r="E249" s="1">
        <v>92.8</v>
      </c>
      <c r="F249" s="4">
        <v>8.27</v>
      </c>
      <c r="G249" s="1">
        <v>102.7</v>
      </c>
      <c r="H249" s="4">
        <v>8.0500000000000002E-2</v>
      </c>
      <c r="I249" s="1">
        <v>849</v>
      </c>
      <c r="J249" s="4">
        <v>4.7899999999999998E-2</v>
      </c>
      <c r="K249" s="4">
        <v>-9.0899999999999995E-2</v>
      </c>
    </row>
    <row r="250" spans="1:11" x14ac:dyDescent="0.15">
      <c r="A250" s="1">
        <v>497</v>
      </c>
      <c r="B250" s="1">
        <v>25180</v>
      </c>
      <c r="C250" s="1">
        <v>-101765424873472</v>
      </c>
      <c r="D250" s="1">
        <v>24</v>
      </c>
      <c r="E250" s="1">
        <v>93.1</v>
      </c>
      <c r="F250" s="4">
        <v>8.27</v>
      </c>
      <c r="G250" s="1">
        <v>102.7</v>
      </c>
      <c r="H250" s="4">
        <v>8.0500000000000002E-2</v>
      </c>
      <c r="I250" s="1">
        <v>849</v>
      </c>
      <c r="J250" s="4">
        <v>4.7899999999999998E-2</v>
      </c>
      <c r="K250" s="4">
        <v>-9.0899999999999995E-2</v>
      </c>
    </row>
    <row r="251" spans="1:11" x14ac:dyDescent="0.15">
      <c r="A251" s="1">
        <v>498</v>
      </c>
      <c r="B251" s="1">
        <v>25203</v>
      </c>
      <c r="C251" s="1">
        <v>-101763680043008</v>
      </c>
      <c r="D251" s="1">
        <v>24</v>
      </c>
      <c r="E251" s="1">
        <v>93.3</v>
      </c>
      <c r="F251" s="4">
        <v>8.27</v>
      </c>
      <c r="G251" s="1">
        <v>102.7</v>
      </c>
      <c r="H251" s="4">
        <v>8.0500000000000002E-2</v>
      </c>
      <c r="I251" s="1">
        <v>849.1</v>
      </c>
      <c r="J251" s="4">
        <v>4.7899999999999998E-2</v>
      </c>
      <c r="K251" s="4">
        <v>-9.0899999999999995E-2</v>
      </c>
    </row>
    <row r="252" spans="1:11" x14ac:dyDescent="0.15">
      <c r="A252" s="1">
        <v>499</v>
      </c>
      <c r="B252" s="1">
        <v>25202.799999999999</v>
      </c>
      <c r="C252" s="1">
        <v>-101763789094912</v>
      </c>
      <c r="D252" s="1">
        <v>24</v>
      </c>
      <c r="E252" s="1">
        <v>93.5</v>
      </c>
      <c r="F252" s="4">
        <v>8.27</v>
      </c>
      <c r="G252" s="1">
        <v>102.7</v>
      </c>
      <c r="H252" s="4">
        <v>8.0500000000000002E-2</v>
      </c>
      <c r="I252" s="1">
        <v>849.1</v>
      </c>
      <c r="J252" s="4">
        <v>4.7899999999999998E-2</v>
      </c>
      <c r="K252" s="4">
        <v>-9.0899999999999995E-2</v>
      </c>
    </row>
    <row r="253" spans="1:11" x14ac:dyDescent="0.15">
      <c r="A253" s="1">
        <v>500</v>
      </c>
      <c r="B253" s="1">
        <v>25212.2</v>
      </c>
      <c r="C253" s="1">
        <v>-101744310747136</v>
      </c>
      <c r="D253" s="1">
        <v>24</v>
      </c>
      <c r="E253" s="1">
        <v>93.7</v>
      </c>
      <c r="F253" s="4">
        <v>8.27</v>
      </c>
      <c r="G253" s="1">
        <v>102.7</v>
      </c>
      <c r="H253" s="4">
        <v>8.0500000000000002E-2</v>
      </c>
      <c r="I253" s="1">
        <v>849.1</v>
      </c>
      <c r="J253" s="4">
        <v>4.7899999999999998E-2</v>
      </c>
      <c r="K253" s="4">
        <v>-9.0800000000000006E-2</v>
      </c>
    </row>
    <row r="254" spans="1:11" x14ac:dyDescent="0.15">
      <c r="A254" s="1">
        <v>501</v>
      </c>
      <c r="B254" s="1">
        <v>25247.4</v>
      </c>
      <c r="C254" s="1">
        <v>-101744746954752</v>
      </c>
      <c r="D254" s="1">
        <v>24</v>
      </c>
      <c r="E254" s="1">
        <v>93.9</v>
      </c>
      <c r="F254" s="4">
        <v>8.27</v>
      </c>
      <c r="G254" s="1">
        <v>102.7</v>
      </c>
      <c r="H254" s="4">
        <v>8.0500000000000002E-2</v>
      </c>
      <c r="I254" s="1">
        <v>849.1</v>
      </c>
      <c r="J254" s="4">
        <v>4.7899999999999998E-2</v>
      </c>
      <c r="K254" s="4">
        <v>-9.0800000000000006E-2</v>
      </c>
    </row>
    <row r="255" spans="1:11" x14ac:dyDescent="0.15">
      <c r="A255" s="1">
        <v>502</v>
      </c>
      <c r="B255" s="1">
        <v>25270.1</v>
      </c>
      <c r="C255" s="1">
        <v>-101747573915648</v>
      </c>
      <c r="D255" s="1">
        <v>24</v>
      </c>
      <c r="E255" s="1">
        <v>94.1</v>
      </c>
      <c r="F255" s="4">
        <v>8.27</v>
      </c>
      <c r="G255" s="1">
        <v>102.7</v>
      </c>
      <c r="H255" s="4">
        <v>8.0500000000000002E-2</v>
      </c>
      <c r="I255" s="1">
        <v>849.1</v>
      </c>
      <c r="J255" s="4">
        <v>4.7899999999999998E-2</v>
      </c>
      <c r="K255" s="4">
        <v>-9.0800000000000006E-2</v>
      </c>
    </row>
    <row r="256" spans="1:11" x14ac:dyDescent="0.15">
      <c r="A256" s="1">
        <v>503</v>
      </c>
      <c r="B256" s="1">
        <v>25301.7</v>
      </c>
      <c r="C256" s="1">
        <v>-101763352887296</v>
      </c>
      <c r="D256" s="1">
        <v>24</v>
      </c>
      <c r="E256" s="1">
        <v>94.4</v>
      </c>
      <c r="F256" s="4">
        <v>8.27</v>
      </c>
      <c r="G256" s="1">
        <v>102.7</v>
      </c>
      <c r="H256" s="4">
        <v>8.0500000000000002E-2</v>
      </c>
      <c r="I256" s="1">
        <v>849.1</v>
      </c>
      <c r="J256" s="4">
        <v>4.7899999999999998E-2</v>
      </c>
      <c r="K256" s="4">
        <v>-9.0899999999999995E-2</v>
      </c>
    </row>
    <row r="257" spans="1:11" x14ac:dyDescent="0.15">
      <c r="A257" s="1">
        <v>504</v>
      </c>
      <c r="B257" s="1">
        <v>25329</v>
      </c>
      <c r="C257" s="1">
        <v>-101760853082112</v>
      </c>
      <c r="D257" s="1">
        <v>24</v>
      </c>
      <c r="E257" s="1">
        <v>94.6</v>
      </c>
      <c r="F257" s="4">
        <v>8.27</v>
      </c>
      <c r="G257" s="1">
        <v>102.7</v>
      </c>
      <c r="H257" s="4">
        <v>8.0500000000000002E-2</v>
      </c>
      <c r="I257" s="1">
        <v>849.1</v>
      </c>
      <c r="J257" s="4">
        <v>4.7899999999999998E-2</v>
      </c>
      <c r="K257" s="4">
        <v>-9.0800000000000006E-2</v>
      </c>
    </row>
    <row r="258" spans="1:11" x14ac:dyDescent="0.15">
      <c r="A258" s="1">
        <v>505</v>
      </c>
      <c r="B258" s="1">
        <v>25363.7</v>
      </c>
      <c r="C258" s="1">
        <v>-101758781095936</v>
      </c>
      <c r="D258" s="1">
        <v>24</v>
      </c>
      <c r="E258" s="1">
        <v>94.8</v>
      </c>
      <c r="F258" s="4">
        <v>8.27</v>
      </c>
      <c r="G258" s="1">
        <v>102.7</v>
      </c>
      <c r="H258" s="4">
        <v>8.0500000000000002E-2</v>
      </c>
      <c r="I258" s="1">
        <v>849.1</v>
      </c>
      <c r="J258" s="4">
        <v>4.7899999999999998E-2</v>
      </c>
      <c r="K258" s="4">
        <v>-9.0800000000000006E-2</v>
      </c>
    </row>
    <row r="259" spans="1:11" x14ac:dyDescent="0.15">
      <c r="A259" s="1">
        <v>506</v>
      </c>
      <c r="B259" s="1">
        <v>25398.3</v>
      </c>
      <c r="C259" s="1">
        <v>-101769560457216</v>
      </c>
      <c r="D259" s="1">
        <v>24</v>
      </c>
      <c r="E259" s="1">
        <v>95</v>
      </c>
      <c r="F259" s="4">
        <v>8.27</v>
      </c>
      <c r="G259" s="1">
        <v>102.7</v>
      </c>
      <c r="H259" s="4">
        <v>8.0500000000000002E-2</v>
      </c>
      <c r="I259" s="1">
        <v>849.1</v>
      </c>
      <c r="J259" s="4">
        <v>4.7899999999999998E-2</v>
      </c>
      <c r="K259" s="4">
        <v>-9.0899999999999995E-2</v>
      </c>
    </row>
    <row r="260" spans="1:11" x14ac:dyDescent="0.15">
      <c r="A260" s="1">
        <v>507</v>
      </c>
      <c r="B260" s="1">
        <v>25430.6</v>
      </c>
      <c r="C260" s="1">
        <v>-101767815626752</v>
      </c>
      <c r="D260" s="1">
        <v>23.9</v>
      </c>
      <c r="E260" s="1">
        <v>95.2</v>
      </c>
      <c r="F260" s="4">
        <v>8.27</v>
      </c>
      <c r="G260" s="1">
        <v>102.7</v>
      </c>
      <c r="H260" s="4">
        <v>8.0500000000000002E-2</v>
      </c>
      <c r="I260" s="1">
        <v>849.1</v>
      </c>
      <c r="J260" s="4">
        <v>4.7899999999999998E-2</v>
      </c>
      <c r="K260" s="4">
        <v>-9.0800000000000006E-2</v>
      </c>
    </row>
    <row r="261" spans="1:11" x14ac:dyDescent="0.15">
      <c r="A261" s="1">
        <v>508</v>
      </c>
      <c r="B261" s="1">
        <v>25470.2</v>
      </c>
      <c r="C261" s="1">
        <v>-101782403416064</v>
      </c>
      <c r="D261" s="1">
        <v>23.9</v>
      </c>
      <c r="E261" s="1">
        <v>95.4</v>
      </c>
      <c r="F261" s="4">
        <v>8.27</v>
      </c>
      <c r="G261" s="1">
        <v>102.7</v>
      </c>
      <c r="H261" s="4">
        <v>8.0500000000000002E-2</v>
      </c>
      <c r="I261" s="1">
        <v>849.2</v>
      </c>
      <c r="J261" s="4">
        <v>4.7899999999999998E-2</v>
      </c>
      <c r="K261" s="4">
        <v>-9.0899999999999995E-2</v>
      </c>
    </row>
    <row r="262" spans="1:11" x14ac:dyDescent="0.15">
      <c r="A262" s="1">
        <v>509</v>
      </c>
      <c r="B262" s="1">
        <v>25499.8</v>
      </c>
      <c r="C262" s="1">
        <v>-101780994129920</v>
      </c>
      <c r="D262" s="1">
        <v>23.9</v>
      </c>
      <c r="E262" s="1">
        <v>95.6</v>
      </c>
      <c r="F262" s="4">
        <v>8.27</v>
      </c>
      <c r="G262" s="1">
        <v>102.7</v>
      </c>
      <c r="H262" s="4">
        <v>8.0500000000000002E-2</v>
      </c>
      <c r="I262" s="1">
        <v>849.2</v>
      </c>
      <c r="J262" s="4">
        <v>4.7899999999999998E-2</v>
      </c>
      <c r="K262" s="4">
        <v>-9.0899999999999995E-2</v>
      </c>
    </row>
    <row r="263" spans="1:11" x14ac:dyDescent="0.15">
      <c r="A263" s="1">
        <v>510</v>
      </c>
      <c r="B263" s="1">
        <v>25518.1</v>
      </c>
      <c r="C263" s="1">
        <v>-101773368885248</v>
      </c>
      <c r="D263" s="1">
        <v>23.9</v>
      </c>
      <c r="E263" s="1">
        <v>95.9</v>
      </c>
      <c r="F263" s="4">
        <v>8.27</v>
      </c>
      <c r="G263" s="1">
        <v>102.7</v>
      </c>
      <c r="H263" s="4">
        <v>8.0500000000000002E-2</v>
      </c>
      <c r="I263" s="1">
        <v>849.2</v>
      </c>
      <c r="J263" s="4">
        <v>4.7899999999999998E-2</v>
      </c>
      <c r="K263" s="4">
        <v>-9.0800000000000006E-2</v>
      </c>
    </row>
    <row r="264" spans="1:11" x14ac:dyDescent="0.15">
      <c r="A264" s="1">
        <v>511</v>
      </c>
      <c r="B264" s="1">
        <v>25531.1</v>
      </c>
      <c r="C264" s="1">
        <v>-101788829089792</v>
      </c>
      <c r="D264" s="1">
        <v>23.9</v>
      </c>
      <c r="E264" s="1">
        <v>96.1</v>
      </c>
      <c r="F264" s="4">
        <v>8.27</v>
      </c>
      <c r="G264" s="1">
        <v>102.7</v>
      </c>
      <c r="H264" s="4">
        <v>8.0500000000000002E-2</v>
      </c>
      <c r="I264" s="1">
        <v>849.2</v>
      </c>
      <c r="J264" s="4">
        <v>4.7899999999999998E-2</v>
      </c>
      <c r="K264" s="4">
        <v>-9.0899999999999995E-2</v>
      </c>
    </row>
    <row r="265" spans="1:11" x14ac:dyDescent="0.15">
      <c r="A265" s="1">
        <v>512</v>
      </c>
      <c r="B265" s="1">
        <v>25544.9</v>
      </c>
      <c r="C265" s="1">
        <v>-101784366350336</v>
      </c>
      <c r="D265" s="1">
        <v>23.9</v>
      </c>
      <c r="E265" s="1">
        <v>96.3</v>
      </c>
      <c r="F265" s="4">
        <v>8.27</v>
      </c>
      <c r="G265" s="1">
        <v>102.7</v>
      </c>
      <c r="H265" s="4">
        <v>8.0500000000000002E-2</v>
      </c>
      <c r="I265" s="1">
        <v>849.2</v>
      </c>
      <c r="J265" s="4">
        <v>4.7899999999999998E-2</v>
      </c>
      <c r="K265" s="4">
        <v>-9.0899999999999995E-2</v>
      </c>
    </row>
    <row r="266" spans="1:11" x14ac:dyDescent="0.15">
      <c r="A266" s="1">
        <v>513</v>
      </c>
      <c r="B266" s="1">
        <v>25558.5</v>
      </c>
      <c r="C266" s="1">
        <v>-101784257298432</v>
      </c>
      <c r="D266" s="1">
        <v>23.8</v>
      </c>
      <c r="E266" s="1">
        <v>96.5</v>
      </c>
      <c r="F266" s="4">
        <v>8.27</v>
      </c>
      <c r="G266" s="1">
        <v>102.7</v>
      </c>
      <c r="H266" s="4">
        <v>8.0500000000000002E-2</v>
      </c>
      <c r="I266" s="1">
        <v>849.2</v>
      </c>
      <c r="J266" s="4">
        <v>4.7899999999999998E-2</v>
      </c>
      <c r="K266" s="4">
        <v>-9.0899999999999995E-2</v>
      </c>
    </row>
    <row r="267" spans="1:11" x14ac:dyDescent="0.15">
      <c r="A267" s="1">
        <v>514</v>
      </c>
      <c r="B267" s="1">
        <v>25572.2</v>
      </c>
      <c r="C267" s="1">
        <v>-101788392882176</v>
      </c>
      <c r="D267" s="1">
        <v>23.8</v>
      </c>
      <c r="E267" s="1">
        <v>96.7</v>
      </c>
      <c r="F267" s="4">
        <v>8.27</v>
      </c>
      <c r="G267" s="1">
        <v>102.7</v>
      </c>
      <c r="H267" s="4">
        <v>8.0500000000000002E-2</v>
      </c>
      <c r="I267" s="1">
        <v>849.2</v>
      </c>
      <c r="J267" s="4">
        <v>4.7899999999999998E-2</v>
      </c>
      <c r="K267" s="4">
        <v>-9.0899999999999995E-2</v>
      </c>
    </row>
    <row r="268" spans="1:11" x14ac:dyDescent="0.15">
      <c r="A268" s="1">
        <v>515</v>
      </c>
      <c r="B268" s="1">
        <v>25589.200000000001</v>
      </c>
      <c r="C268" s="1">
        <v>-101795800023040</v>
      </c>
      <c r="D268" s="1">
        <v>23.8</v>
      </c>
      <c r="E268" s="1">
        <v>96.9</v>
      </c>
      <c r="F268" s="4">
        <v>8.27</v>
      </c>
      <c r="G268" s="1">
        <v>102.7</v>
      </c>
      <c r="H268" s="4">
        <v>8.0500000000000002E-2</v>
      </c>
      <c r="I268" s="1">
        <v>849.2</v>
      </c>
      <c r="J268" s="4">
        <v>4.7899999999999998E-2</v>
      </c>
      <c r="K268" s="4">
        <v>-9.0899999999999995E-2</v>
      </c>
    </row>
    <row r="269" spans="1:11" x14ac:dyDescent="0.15">
      <c r="A269" s="1">
        <v>516</v>
      </c>
      <c r="B269" s="1">
        <v>25617.9</v>
      </c>
      <c r="C269" s="1">
        <v>-101797645516800</v>
      </c>
      <c r="D269" s="1">
        <v>23.8</v>
      </c>
      <c r="E269" s="1">
        <v>97.1</v>
      </c>
      <c r="F269" s="4">
        <v>8.27</v>
      </c>
      <c r="G269" s="1">
        <v>102.7</v>
      </c>
      <c r="H269" s="4">
        <v>8.0500000000000002E-2</v>
      </c>
      <c r="I269" s="1">
        <v>849.2</v>
      </c>
      <c r="J269" s="4">
        <v>4.7899999999999998E-2</v>
      </c>
      <c r="K269" s="4">
        <v>-9.0899999999999995E-2</v>
      </c>
    </row>
    <row r="270" spans="1:11" x14ac:dyDescent="0.15">
      <c r="A270" s="1">
        <v>517</v>
      </c>
      <c r="B270" s="1">
        <v>25642.5</v>
      </c>
      <c r="C270" s="1">
        <v>-101813978136576</v>
      </c>
      <c r="D270" s="1">
        <v>23.7</v>
      </c>
      <c r="E270" s="1">
        <v>97.3</v>
      </c>
      <c r="F270" s="4">
        <v>8.27</v>
      </c>
      <c r="G270" s="1">
        <v>102.7</v>
      </c>
      <c r="H270" s="4">
        <v>8.0500000000000002E-2</v>
      </c>
      <c r="I270" s="1">
        <v>849.2</v>
      </c>
      <c r="J270" s="4">
        <v>4.7899999999999998E-2</v>
      </c>
      <c r="K270" s="4">
        <v>-9.0899999999999995E-2</v>
      </c>
    </row>
    <row r="271" spans="1:11" x14ac:dyDescent="0.15">
      <c r="A271" s="1">
        <v>518</v>
      </c>
      <c r="B271" s="1">
        <v>25652.1</v>
      </c>
      <c r="C271" s="1">
        <v>-101800698970112</v>
      </c>
      <c r="D271" s="1">
        <v>23.8</v>
      </c>
      <c r="E271" s="1">
        <v>97.5</v>
      </c>
      <c r="F271" s="4">
        <v>8.27</v>
      </c>
      <c r="G271" s="1">
        <v>102.7</v>
      </c>
      <c r="H271" s="4">
        <v>8.0500000000000002E-2</v>
      </c>
      <c r="I271" s="1">
        <v>849.3</v>
      </c>
      <c r="J271" s="4">
        <v>4.7899999999999998E-2</v>
      </c>
      <c r="K271" s="4">
        <v>-9.0899999999999995E-2</v>
      </c>
    </row>
    <row r="272" spans="1:11" x14ac:dyDescent="0.15">
      <c r="A272" s="1">
        <v>519</v>
      </c>
      <c r="B272" s="1">
        <v>25655.3</v>
      </c>
      <c r="C272" s="1">
        <v>-101806252228608</v>
      </c>
      <c r="D272" s="1">
        <v>23.8</v>
      </c>
      <c r="E272" s="1">
        <v>97.7</v>
      </c>
      <c r="F272" s="4">
        <v>8.27</v>
      </c>
      <c r="G272" s="1">
        <v>102.7</v>
      </c>
      <c r="H272" s="4">
        <v>8.0500000000000002E-2</v>
      </c>
      <c r="I272" s="1">
        <v>849.2</v>
      </c>
      <c r="J272" s="4">
        <v>4.7899999999999998E-2</v>
      </c>
      <c r="K272" s="4">
        <v>-9.0899999999999995E-2</v>
      </c>
    </row>
    <row r="273" spans="1:11" x14ac:dyDescent="0.15">
      <c r="A273" s="1">
        <v>520</v>
      </c>
      <c r="B273" s="1">
        <v>25653.8</v>
      </c>
      <c r="C273" s="1">
        <v>-101790573920256</v>
      </c>
      <c r="D273" s="1">
        <v>23.9</v>
      </c>
      <c r="E273" s="1">
        <v>97.9</v>
      </c>
      <c r="F273" s="4">
        <v>8.27</v>
      </c>
      <c r="G273" s="1">
        <v>102.7</v>
      </c>
      <c r="H273" s="4">
        <v>8.0500000000000002E-2</v>
      </c>
      <c r="I273" s="1">
        <v>849.3</v>
      </c>
      <c r="J273" s="4">
        <v>4.7899999999999998E-2</v>
      </c>
      <c r="K273" s="4">
        <v>-9.0899999999999995E-2</v>
      </c>
    </row>
    <row r="274" spans="1:11" x14ac:dyDescent="0.15">
      <c r="A274" s="1">
        <v>521</v>
      </c>
      <c r="B274" s="1">
        <v>25685.3</v>
      </c>
      <c r="C274" s="1">
        <v>-101800371814400</v>
      </c>
      <c r="D274" s="1">
        <v>23.8</v>
      </c>
      <c r="E274" s="1">
        <v>98.1</v>
      </c>
      <c r="F274" s="4">
        <v>8.27</v>
      </c>
      <c r="G274" s="1">
        <v>102.7</v>
      </c>
      <c r="H274" s="4">
        <v>8.0500000000000002E-2</v>
      </c>
      <c r="I274" s="1">
        <v>849.3</v>
      </c>
      <c r="J274" s="4">
        <v>4.7899999999999998E-2</v>
      </c>
      <c r="K274" s="4">
        <v>-9.0899999999999995E-2</v>
      </c>
    </row>
    <row r="275" spans="1:11" x14ac:dyDescent="0.15">
      <c r="A275" s="1">
        <v>522</v>
      </c>
      <c r="B275" s="1">
        <v>25698.5</v>
      </c>
      <c r="C275" s="1">
        <v>-101807233695744</v>
      </c>
      <c r="D275" s="1">
        <v>23.7</v>
      </c>
      <c r="E275" s="1">
        <v>98.3</v>
      </c>
      <c r="F275" s="4">
        <v>8.27</v>
      </c>
      <c r="G275" s="1">
        <v>102.7</v>
      </c>
      <c r="H275" s="4">
        <v>8.0500000000000002E-2</v>
      </c>
      <c r="I275" s="1">
        <v>849.3</v>
      </c>
      <c r="J275" s="4">
        <v>4.7899999999999998E-2</v>
      </c>
      <c r="K275" s="4">
        <v>-9.0899999999999995E-2</v>
      </c>
    </row>
    <row r="276" spans="1:11" x14ac:dyDescent="0.15">
      <c r="A276" s="1">
        <v>523</v>
      </c>
      <c r="B276" s="1">
        <v>25720.3</v>
      </c>
      <c r="C276" s="1">
        <v>-101809188241408</v>
      </c>
      <c r="D276" s="1">
        <v>23.7</v>
      </c>
      <c r="E276" s="1">
        <v>98.5</v>
      </c>
      <c r="F276" s="4">
        <v>8.27</v>
      </c>
      <c r="G276" s="1">
        <v>102.7</v>
      </c>
      <c r="H276" s="4">
        <v>8.0500000000000002E-2</v>
      </c>
      <c r="I276" s="1">
        <v>849.3</v>
      </c>
      <c r="J276" s="4">
        <v>4.7899999999999998E-2</v>
      </c>
      <c r="K276" s="4">
        <v>-9.0899999999999995E-2</v>
      </c>
    </row>
    <row r="277" spans="1:11" x14ac:dyDescent="0.15">
      <c r="A277" s="1">
        <v>524</v>
      </c>
      <c r="B277" s="1">
        <v>25747.1</v>
      </c>
      <c r="C277" s="1">
        <v>-101813005058048</v>
      </c>
      <c r="D277" s="1">
        <v>23.7</v>
      </c>
      <c r="E277" s="1">
        <v>98.7</v>
      </c>
      <c r="F277" s="4">
        <v>8.27</v>
      </c>
      <c r="G277" s="1">
        <v>102.7</v>
      </c>
      <c r="H277" s="4">
        <v>8.0500000000000002E-2</v>
      </c>
      <c r="I277" s="1">
        <v>849.3</v>
      </c>
      <c r="J277" s="4">
        <v>4.7899999999999998E-2</v>
      </c>
      <c r="K277" s="4">
        <v>-9.0899999999999995E-2</v>
      </c>
    </row>
    <row r="278" spans="1:11" x14ac:dyDescent="0.15">
      <c r="A278" s="1">
        <v>525</v>
      </c>
      <c r="B278" s="1">
        <v>25759</v>
      </c>
      <c r="C278" s="1">
        <v>-101807124643840</v>
      </c>
      <c r="D278" s="1">
        <v>23.7</v>
      </c>
      <c r="E278" s="1">
        <v>98.9</v>
      </c>
      <c r="F278" s="4">
        <v>8.27</v>
      </c>
      <c r="G278" s="1">
        <v>102.7</v>
      </c>
      <c r="H278" s="4">
        <v>8.0500000000000002E-2</v>
      </c>
      <c r="I278" s="1">
        <v>849.3</v>
      </c>
      <c r="J278" s="4">
        <v>4.7899999999999998E-2</v>
      </c>
      <c r="K278" s="4">
        <v>-9.0899999999999995E-2</v>
      </c>
    </row>
    <row r="279" spans="1:11" x14ac:dyDescent="0.15">
      <c r="A279" s="1">
        <v>526</v>
      </c>
      <c r="B279" s="1">
        <v>25785.8</v>
      </c>
      <c r="C279" s="1">
        <v>-101806579384320</v>
      </c>
      <c r="D279" s="1">
        <v>23.7</v>
      </c>
      <c r="E279" s="1">
        <v>99.1</v>
      </c>
      <c r="F279" s="4">
        <v>8.27</v>
      </c>
      <c r="G279" s="1">
        <v>102.7</v>
      </c>
      <c r="H279" s="4">
        <v>8.0500000000000002E-2</v>
      </c>
      <c r="I279" s="1">
        <v>849.3</v>
      </c>
      <c r="J279" s="4">
        <v>4.7899999999999998E-2</v>
      </c>
      <c r="K279" s="4">
        <v>-9.0899999999999995E-2</v>
      </c>
    </row>
    <row r="280" spans="1:11" x14ac:dyDescent="0.15">
      <c r="A280" s="1">
        <v>527</v>
      </c>
      <c r="B280" s="1">
        <v>25811.8</v>
      </c>
      <c r="C280" s="1">
        <v>-101804725501952</v>
      </c>
      <c r="D280" s="1">
        <v>23.7</v>
      </c>
      <c r="E280" s="1">
        <v>99.3</v>
      </c>
      <c r="F280" s="4">
        <v>8.27</v>
      </c>
      <c r="G280" s="1">
        <v>102.7</v>
      </c>
      <c r="H280" s="4">
        <v>8.0500000000000002E-2</v>
      </c>
      <c r="I280" s="1">
        <v>849.3</v>
      </c>
      <c r="J280" s="4">
        <v>4.7899999999999998E-2</v>
      </c>
      <c r="K280" s="4">
        <v>-9.0899999999999995E-2</v>
      </c>
    </row>
    <row r="281" spans="1:11" x14ac:dyDescent="0.15">
      <c r="A281" s="1">
        <v>528</v>
      </c>
      <c r="B281" s="1">
        <v>25826.799999999999</v>
      </c>
      <c r="C281" s="1">
        <v>-101806688436224</v>
      </c>
      <c r="D281" s="1">
        <v>23.7</v>
      </c>
      <c r="E281" s="1">
        <v>99.6</v>
      </c>
      <c r="F281" s="4">
        <v>8.27</v>
      </c>
      <c r="G281" s="1">
        <v>102.7</v>
      </c>
      <c r="H281" s="4">
        <v>8.0500000000000002E-2</v>
      </c>
      <c r="I281" s="1">
        <v>849.3</v>
      </c>
      <c r="J281" s="4">
        <v>4.7899999999999998E-2</v>
      </c>
      <c r="K281" s="4">
        <v>-9.0800000000000006E-2</v>
      </c>
    </row>
    <row r="282" spans="1:11" x14ac:dyDescent="0.15">
      <c r="A282" s="1">
        <v>529</v>
      </c>
      <c r="B282" s="1">
        <v>25821.200000000001</v>
      </c>
      <c r="C282" s="1">
        <v>-101791765102592</v>
      </c>
      <c r="D282" s="1">
        <v>23.7</v>
      </c>
      <c r="E282" s="1">
        <v>99.8</v>
      </c>
      <c r="F282" s="4">
        <v>8.27</v>
      </c>
      <c r="G282" s="1">
        <v>102.7</v>
      </c>
      <c r="H282" s="4">
        <v>8.0500000000000002E-2</v>
      </c>
      <c r="I282" s="1">
        <v>849.3</v>
      </c>
      <c r="J282" s="4">
        <v>4.7899999999999998E-2</v>
      </c>
      <c r="K282" s="4">
        <v>-9.0800000000000006E-2</v>
      </c>
    </row>
    <row r="283" spans="1:11" x14ac:dyDescent="0.15">
      <c r="A283" s="1">
        <v>530</v>
      </c>
      <c r="B283" s="1">
        <v>25819.3</v>
      </c>
      <c r="C283" s="1">
        <v>-101813650980864</v>
      </c>
      <c r="D283" s="1">
        <v>23.6</v>
      </c>
      <c r="E283" s="1">
        <v>100</v>
      </c>
      <c r="F283" s="4">
        <v>8.27</v>
      </c>
      <c r="G283" s="1">
        <v>102.7</v>
      </c>
      <c r="H283" s="4">
        <v>8.0500000000000002E-2</v>
      </c>
      <c r="I283" s="1">
        <v>849.3</v>
      </c>
      <c r="J283" s="4">
        <v>4.7899999999999998E-2</v>
      </c>
      <c r="K283" s="4">
        <v>-9.0800000000000006E-2</v>
      </c>
    </row>
    <row r="284" spans="1:11" x14ac:dyDescent="0.15">
      <c r="A284" s="1">
        <v>531</v>
      </c>
      <c r="B284" s="1">
        <v>25859.1</v>
      </c>
      <c r="C284" s="1">
        <v>-101785347817472</v>
      </c>
      <c r="D284" s="1">
        <v>23.7</v>
      </c>
      <c r="E284" s="1">
        <v>100.2</v>
      </c>
      <c r="F284" s="4">
        <v>8.27</v>
      </c>
      <c r="G284" s="1">
        <v>102.7</v>
      </c>
      <c r="H284" s="4">
        <v>8.0500000000000002E-2</v>
      </c>
      <c r="I284" s="1">
        <v>849.4</v>
      </c>
      <c r="J284" s="4">
        <v>4.7899999999999998E-2</v>
      </c>
      <c r="K284" s="4">
        <v>-9.0800000000000006E-2</v>
      </c>
    </row>
    <row r="285" spans="1:11" x14ac:dyDescent="0.15">
      <c r="A285" s="1">
        <v>532</v>
      </c>
      <c r="B285" s="1">
        <v>25885.9</v>
      </c>
      <c r="C285" s="1">
        <v>-101793291829248</v>
      </c>
      <c r="D285" s="1">
        <v>23.8</v>
      </c>
      <c r="E285" s="1">
        <v>100.4</v>
      </c>
      <c r="F285" s="4">
        <v>8.27</v>
      </c>
      <c r="G285" s="1">
        <v>102.7</v>
      </c>
      <c r="H285" s="4">
        <v>8.0500000000000002E-2</v>
      </c>
      <c r="I285" s="1">
        <v>849.4</v>
      </c>
      <c r="J285" s="4">
        <v>4.7899999999999998E-2</v>
      </c>
      <c r="K285" s="4">
        <v>-9.0800000000000006E-2</v>
      </c>
    </row>
    <row r="286" spans="1:11" x14ac:dyDescent="0.15">
      <c r="A286" s="1">
        <v>533</v>
      </c>
      <c r="B286" s="1">
        <v>25907.9</v>
      </c>
      <c r="C286" s="1">
        <v>-101795145711616</v>
      </c>
      <c r="D286" s="1">
        <v>23.8</v>
      </c>
      <c r="E286" s="1">
        <v>100.6</v>
      </c>
      <c r="F286" s="4">
        <v>8.27</v>
      </c>
      <c r="G286" s="1">
        <v>102.7</v>
      </c>
      <c r="H286" s="4">
        <v>8.0500000000000002E-2</v>
      </c>
      <c r="I286" s="1">
        <v>849.4</v>
      </c>
      <c r="J286" s="4">
        <v>4.7899999999999998E-2</v>
      </c>
      <c r="K286" s="4">
        <v>-9.0899999999999995E-2</v>
      </c>
    </row>
    <row r="287" spans="1:11" x14ac:dyDescent="0.15">
      <c r="A287" s="1">
        <v>534</v>
      </c>
      <c r="B287" s="1">
        <v>25908.2</v>
      </c>
      <c r="C287" s="1">
        <v>-101788501934080</v>
      </c>
      <c r="D287" s="1">
        <v>23.8</v>
      </c>
      <c r="E287" s="1">
        <v>100.8</v>
      </c>
      <c r="F287" s="4">
        <v>8.27</v>
      </c>
      <c r="G287" s="1">
        <v>102.7</v>
      </c>
      <c r="H287" s="4">
        <v>8.0500000000000002E-2</v>
      </c>
      <c r="I287" s="1">
        <v>849.4</v>
      </c>
      <c r="J287" s="4">
        <v>4.7899999999999998E-2</v>
      </c>
      <c r="K287" s="4">
        <v>-9.0899999999999995E-2</v>
      </c>
    </row>
    <row r="288" spans="1:11" x14ac:dyDescent="0.15">
      <c r="A288" s="1">
        <v>535</v>
      </c>
      <c r="B288" s="1">
        <v>25916.1</v>
      </c>
      <c r="C288" s="1">
        <v>-101800262762496</v>
      </c>
      <c r="D288" s="1">
        <v>23.8</v>
      </c>
      <c r="E288" s="1">
        <v>101</v>
      </c>
      <c r="F288" s="4">
        <v>8.27</v>
      </c>
      <c r="G288" s="1">
        <v>102.7</v>
      </c>
      <c r="H288" s="4">
        <v>8.0500000000000002E-2</v>
      </c>
      <c r="I288" s="1">
        <v>849.4</v>
      </c>
      <c r="J288" s="4">
        <v>4.7899999999999998E-2</v>
      </c>
      <c r="K288" s="4">
        <v>-9.0899999999999995E-2</v>
      </c>
    </row>
    <row r="289" spans="1:11" x14ac:dyDescent="0.15">
      <c r="A289" s="1">
        <v>536</v>
      </c>
      <c r="B289" s="1">
        <v>25941.599999999999</v>
      </c>
      <c r="C289" s="1">
        <v>-101810824019968</v>
      </c>
      <c r="D289" s="1">
        <v>23.6</v>
      </c>
      <c r="E289" s="1">
        <v>101.2</v>
      </c>
      <c r="F289" s="4">
        <v>8.27</v>
      </c>
      <c r="G289" s="1">
        <v>102.7</v>
      </c>
      <c r="H289" s="4">
        <v>8.0500000000000002E-2</v>
      </c>
      <c r="I289" s="1">
        <v>849.4</v>
      </c>
      <c r="J289" s="4">
        <v>4.7899999999999998E-2</v>
      </c>
      <c r="K289" s="4">
        <v>-9.0800000000000006E-2</v>
      </c>
    </row>
    <row r="290" spans="1:11" x14ac:dyDescent="0.15">
      <c r="A290" s="1">
        <v>537</v>
      </c>
      <c r="B290" s="1">
        <v>25957.3</v>
      </c>
      <c r="C290" s="1">
        <v>-101829228625920</v>
      </c>
      <c r="D290" s="1">
        <v>23.6</v>
      </c>
      <c r="E290" s="1">
        <v>101.4</v>
      </c>
      <c r="F290" s="4">
        <v>8.27</v>
      </c>
      <c r="G290" s="1">
        <v>102.7</v>
      </c>
      <c r="H290" s="4">
        <v>8.0500000000000002E-2</v>
      </c>
      <c r="I290" s="1">
        <v>849.4</v>
      </c>
      <c r="J290" s="4">
        <v>4.7899999999999998E-2</v>
      </c>
      <c r="K290" s="4">
        <v>-9.0899999999999995E-2</v>
      </c>
    </row>
    <row r="291" spans="1:11" x14ac:dyDescent="0.15">
      <c r="A291" s="1">
        <v>538</v>
      </c>
      <c r="B291" s="1">
        <v>25961.9</v>
      </c>
      <c r="C291" s="1">
        <v>-101831300612096</v>
      </c>
      <c r="D291" s="1">
        <v>23.6</v>
      </c>
      <c r="E291" s="1">
        <v>101.6</v>
      </c>
      <c r="F291" s="4">
        <v>8.27</v>
      </c>
      <c r="G291" s="1">
        <v>102.7</v>
      </c>
      <c r="H291" s="4">
        <v>8.0500000000000002E-2</v>
      </c>
      <c r="I291" s="1">
        <v>849.4</v>
      </c>
      <c r="J291" s="4">
        <v>4.7899999999999998E-2</v>
      </c>
      <c r="K291" s="4">
        <v>-9.0899999999999995E-2</v>
      </c>
    </row>
    <row r="292" spans="1:11" x14ac:dyDescent="0.15">
      <c r="A292" s="1">
        <v>539</v>
      </c>
      <c r="B292" s="1">
        <v>25971</v>
      </c>
      <c r="C292" s="1">
        <v>-101827156639744</v>
      </c>
      <c r="D292" s="1">
        <v>23.6</v>
      </c>
      <c r="E292" s="1">
        <v>101.8</v>
      </c>
      <c r="F292" s="4">
        <v>8.27</v>
      </c>
      <c r="G292" s="1">
        <v>102.7</v>
      </c>
      <c r="H292" s="4">
        <v>8.0500000000000002E-2</v>
      </c>
      <c r="I292" s="1">
        <v>849.4</v>
      </c>
      <c r="J292" s="4">
        <v>4.7899999999999998E-2</v>
      </c>
      <c r="K292" s="4">
        <v>-9.0899999999999995E-2</v>
      </c>
    </row>
    <row r="293" spans="1:11" x14ac:dyDescent="0.15">
      <c r="A293" s="1">
        <v>540</v>
      </c>
      <c r="B293" s="1">
        <v>25976</v>
      </c>
      <c r="C293" s="1">
        <v>-101821603381248</v>
      </c>
      <c r="D293" s="1">
        <v>23.7</v>
      </c>
      <c r="E293" s="1">
        <v>102</v>
      </c>
      <c r="F293" s="4">
        <v>8.27</v>
      </c>
      <c r="G293" s="1">
        <v>102.7</v>
      </c>
      <c r="H293" s="4">
        <v>8.0500000000000002E-2</v>
      </c>
      <c r="I293" s="1">
        <v>849.4</v>
      </c>
      <c r="J293" s="4">
        <v>4.7899999999999998E-2</v>
      </c>
      <c r="K293" s="4">
        <v>-9.0899999999999995E-2</v>
      </c>
    </row>
    <row r="294" spans="1:11" x14ac:dyDescent="0.15">
      <c r="A294" s="1">
        <v>541</v>
      </c>
      <c r="B294" s="1">
        <v>25992.400000000001</v>
      </c>
      <c r="C294" s="1">
        <v>-101806361280512</v>
      </c>
      <c r="D294" s="1">
        <v>23.7</v>
      </c>
      <c r="E294" s="1">
        <v>102.2</v>
      </c>
      <c r="F294" s="4">
        <v>8.27</v>
      </c>
      <c r="G294" s="1">
        <v>102.7</v>
      </c>
      <c r="H294" s="4">
        <v>8.0500000000000002E-2</v>
      </c>
      <c r="I294" s="1">
        <v>849.4</v>
      </c>
      <c r="J294" s="4">
        <v>4.7899999999999998E-2</v>
      </c>
      <c r="K294" s="4">
        <v>-9.0899999999999995E-2</v>
      </c>
    </row>
    <row r="295" spans="1:11" x14ac:dyDescent="0.15">
      <c r="A295" s="1">
        <v>542</v>
      </c>
      <c r="B295" s="1">
        <v>26006.2</v>
      </c>
      <c r="C295" s="1">
        <v>-101825520861184</v>
      </c>
      <c r="D295" s="1">
        <v>23.7</v>
      </c>
      <c r="E295" s="1">
        <v>102.4</v>
      </c>
      <c r="F295" s="4">
        <v>8.27</v>
      </c>
      <c r="G295" s="1">
        <v>102.7</v>
      </c>
      <c r="H295" s="4">
        <v>8.0500000000000002E-2</v>
      </c>
      <c r="I295" s="1">
        <v>849.5</v>
      </c>
      <c r="J295" s="4">
        <v>4.7899999999999998E-2</v>
      </c>
      <c r="K295" s="4">
        <v>-9.0899999999999995E-2</v>
      </c>
    </row>
    <row r="296" spans="1:11" x14ac:dyDescent="0.15">
      <c r="A296" s="1">
        <v>543</v>
      </c>
      <c r="B296" s="1">
        <v>26011.8</v>
      </c>
      <c r="C296" s="1">
        <v>-101802217308160</v>
      </c>
      <c r="D296" s="1">
        <v>23.7</v>
      </c>
      <c r="E296" s="1">
        <v>102.6</v>
      </c>
      <c r="F296" s="4">
        <v>8.27</v>
      </c>
      <c r="G296" s="1">
        <v>102.7</v>
      </c>
      <c r="H296" s="4">
        <v>8.0500000000000002E-2</v>
      </c>
      <c r="I296" s="1">
        <v>849.5</v>
      </c>
      <c r="J296" s="4">
        <v>4.7899999999999998E-2</v>
      </c>
      <c r="K296" s="4">
        <v>-9.0899999999999995E-2</v>
      </c>
    </row>
    <row r="297" spans="1:11" x14ac:dyDescent="0.15">
      <c r="A297" s="1">
        <v>544</v>
      </c>
      <c r="B297" s="1">
        <v>26013.200000000001</v>
      </c>
      <c r="C297" s="1">
        <v>-101811587383296</v>
      </c>
      <c r="D297" s="1">
        <v>23.7</v>
      </c>
      <c r="E297" s="1">
        <v>102.8</v>
      </c>
      <c r="F297" s="4">
        <v>8.27</v>
      </c>
      <c r="G297" s="1">
        <v>102.7</v>
      </c>
      <c r="H297" s="4">
        <v>8.0500000000000002E-2</v>
      </c>
      <c r="I297" s="1">
        <v>849.5</v>
      </c>
      <c r="J297" s="4">
        <v>4.7899999999999998E-2</v>
      </c>
      <c r="K297" s="4">
        <v>-9.0899999999999995E-2</v>
      </c>
    </row>
    <row r="298" spans="1:11" x14ac:dyDescent="0.15">
      <c r="A298" s="1">
        <v>545</v>
      </c>
      <c r="B298" s="1">
        <v>26018.3</v>
      </c>
      <c r="C298" s="1">
        <v>-101797318361088</v>
      </c>
      <c r="D298" s="1">
        <v>23.8</v>
      </c>
      <c r="E298" s="1">
        <v>103</v>
      </c>
      <c r="F298" s="4">
        <v>8.27</v>
      </c>
      <c r="G298" s="1">
        <v>102.7</v>
      </c>
      <c r="H298" s="4">
        <v>8.0500000000000002E-2</v>
      </c>
      <c r="I298" s="1">
        <v>849.4</v>
      </c>
      <c r="J298" s="4">
        <v>4.7899999999999998E-2</v>
      </c>
      <c r="K298" s="4">
        <v>-9.0899999999999995E-2</v>
      </c>
    </row>
    <row r="299" spans="1:11" x14ac:dyDescent="0.15">
      <c r="A299" s="1">
        <v>546</v>
      </c>
      <c r="B299" s="1">
        <v>26016.1</v>
      </c>
      <c r="C299" s="1">
        <v>-101792855621632</v>
      </c>
      <c r="D299" s="1">
        <v>23.8</v>
      </c>
      <c r="E299" s="1">
        <v>103.2</v>
      </c>
      <c r="F299" s="4">
        <v>8.27</v>
      </c>
      <c r="G299" s="1">
        <v>102.7</v>
      </c>
      <c r="H299" s="4">
        <v>8.0500000000000002E-2</v>
      </c>
      <c r="I299" s="1">
        <v>849.5</v>
      </c>
      <c r="J299" s="4">
        <v>4.7899999999999998E-2</v>
      </c>
      <c r="K299" s="4">
        <v>-9.0899999999999995E-2</v>
      </c>
    </row>
    <row r="300" spans="1:11" x14ac:dyDescent="0.15">
      <c r="A300" s="1">
        <v>547</v>
      </c>
      <c r="B300" s="1">
        <v>26020.400000000001</v>
      </c>
      <c r="C300" s="1">
        <v>-101786866155520</v>
      </c>
      <c r="D300" s="1">
        <v>23.9</v>
      </c>
      <c r="E300" s="1">
        <v>103.4</v>
      </c>
      <c r="F300" s="4">
        <v>8.27</v>
      </c>
      <c r="G300" s="1">
        <v>102.7</v>
      </c>
      <c r="H300" s="4">
        <v>8.0500000000000002E-2</v>
      </c>
      <c r="I300" s="1">
        <v>849.5</v>
      </c>
      <c r="J300" s="4">
        <v>4.7899999999999998E-2</v>
      </c>
      <c r="K300" s="4">
        <v>-9.0899999999999995E-2</v>
      </c>
    </row>
    <row r="301" spans="1:11" x14ac:dyDescent="0.15">
      <c r="A301" s="1">
        <v>548</v>
      </c>
      <c r="B301" s="1">
        <v>1832.2</v>
      </c>
      <c r="C301" s="1">
        <v>-101930672062464</v>
      </c>
      <c r="D301" s="1">
        <v>23.9</v>
      </c>
      <c r="E301" s="1">
        <v>103.6</v>
      </c>
      <c r="F301" s="4">
        <v>3.09E-2</v>
      </c>
      <c r="G301" s="1">
        <v>0.3</v>
      </c>
      <c r="H301" s="4">
        <v>9.6299999999999997E-2</v>
      </c>
      <c r="I301" s="1">
        <v>0</v>
      </c>
      <c r="J301" s="4">
        <v>3.3000000000000002E-2</v>
      </c>
      <c r="K301" s="4">
        <v>-9.0899999999999995E-2</v>
      </c>
    </row>
    <row r="302" spans="1:11" x14ac:dyDescent="0.15">
      <c r="A302" s="1">
        <v>549</v>
      </c>
      <c r="B302" s="1">
        <v>1690.3</v>
      </c>
      <c r="C302" s="1">
        <v>-101900154306560</v>
      </c>
      <c r="D302" s="1">
        <v>23.9</v>
      </c>
      <c r="E302" s="1">
        <v>103.8</v>
      </c>
      <c r="F302" s="4">
        <v>6.0899999999999999E-3</v>
      </c>
      <c r="G302" s="1">
        <v>0</v>
      </c>
      <c r="H302" s="4">
        <v>0.182</v>
      </c>
      <c r="I302" s="1">
        <v>0</v>
      </c>
      <c r="J302" s="4">
        <v>3.0700000000000002E-2</v>
      </c>
      <c r="K302" s="4">
        <v>-9.0899999999999995E-2</v>
      </c>
    </row>
    <row r="303" spans="1:11" x14ac:dyDescent="0.15">
      <c r="A303" s="1">
        <v>550</v>
      </c>
      <c r="B303" s="1">
        <v>1583.7</v>
      </c>
      <c r="C303" s="1">
        <v>-101981045653504</v>
      </c>
      <c r="D303" s="1">
        <v>23.9</v>
      </c>
      <c r="E303" s="1">
        <v>104</v>
      </c>
      <c r="F303" s="4">
        <v>4.3800000000000002E-3</v>
      </c>
      <c r="G303" s="1">
        <v>0</v>
      </c>
      <c r="H303" s="4">
        <v>0.36699999999999999</v>
      </c>
      <c r="I303" s="1">
        <v>0</v>
      </c>
      <c r="J303" s="4">
        <v>2.8899999999999999E-2</v>
      </c>
      <c r="K303" s="4">
        <v>-9.0899999999999995E-2</v>
      </c>
    </row>
    <row r="304" spans="1:11" x14ac:dyDescent="0.15">
      <c r="A304" s="1">
        <v>551</v>
      </c>
      <c r="B304" s="1">
        <v>1499</v>
      </c>
      <c r="C304" s="1">
        <v>-101983553847296</v>
      </c>
      <c r="D304" s="1">
        <v>23.9</v>
      </c>
      <c r="E304" s="1">
        <v>104.1</v>
      </c>
      <c r="F304" s="4">
        <v>3.8800000000000002E-3</v>
      </c>
      <c r="G304" s="1">
        <v>0</v>
      </c>
      <c r="H304" s="4">
        <v>0.70099999999999996</v>
      </c>
      <c r="I304" s="1">
        <v>0</v>
      </c>
      <c r="J304" s="4">
        <v>2.7400000000000001E-2</v>
      </c>
      <c r="K304" s="4">
        <v>-9.0899999999999995E-2</v>
      </c>
    </row>
    <row r="305" spans="1:11" x14ac:dyDescent="0.15">
      <c r="A305" s="1">
        <v>552</v>
      </c>
      <c r="B305" s="1">
        <v>1429.5</v>
      </c>
      <c r="C305" s="1">
        <v>-102310147522560</v>
      </c>
      <c r="D305" s="1">
        <v>23.9</v>
      </c>
      <c r="E305" s="1">
        <v>104.2</v>
      </c>
      <c r="F305" s="4">
        <v>3.5599999999999998E-3</v>
      </c>
      <c r="G305" s="1">
        <v>0</v>
      </c>
      <c r="H305" s="4">
        <v>3.73</v>
      </c>
      <c r="I305" s="1">
        <v>0</v>
      </c>
      <c r="J305" s="4">
        <v>2.6200000000000001E-2</v>
      </c>
      <c r="K305" s="4">
        <v>-9.0899999999999995E-2</v>
      </c>
    </row>
    <row r="306" spans="1:11" x14ac:dyDescent="0.15">
      <c r="A306" s="1">
        <v>553</v>
      </c>
      <c r="B306" s="1">
        <v>1371.1</v>
      </c>
      <c r="C306" s="1">
        <v>-102672501833728</v>
      </c>
      <c r="D306" s="1">
        <v>24</v>
      </c>
      <c r="E306" s="1">
        <v>104.3</v>
      </c>
      <c r="F306" s="4">
        <v>3.0799999999999998E-3</v>
      </c>
      <c r="G306" s="1">
        <v>0</v>
      </c>
      <c r="H306" s="4">
        <v>-1</v>
      </c>
      <c r="I306" s="1">
        <v>0</v>
      </c>
      <c r="J306" s="4">
        <v>2.5100000000000001E-2</v>
      </c>
      <c r="K306" s="4">
        <v>-9.0899999999999995E-2</v>
      </c>
    </row>
    <row r="307" spans="1:11" x14ac:dyDescent="0.15">
      <c r="A307" s="1">
        <v>554</v>
      </c>
      <c r="B307" s="1">
        <v>1321.2</v>
      </c>
      <c r="C307" s="1">
        <v>-102829779845120</v>
      </c>
      <c r="D307" s="1">
        <v>24</v>
      </c>
      <c r="E307" s="1">
        <v>104.4</v>
      </c>
      <c r="F307" s="4">
        <v>2.7799999999999999E-3</v>
      </c>
      <c r="G307" s="1">
        <v>0</v>
      </c>
      <c r="H307" s="4">
        <v>-1.73</v>
      </c>
      <c r="I307" s="1">
        <v>0</v>
      </c>
      <c r="J307" s="4">
        <v>2.4199999999999999E-2</v>
      </c>
      <c r="K307" s="4">
        <v>-9.0899999999999995E-2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2"/>
  <sheetViews>
    <sheetView workbookViewId="0">
      <selection activeCell="L2" sqref="L2"/>
    </sheetView>
  </sheetViews>
  <sheetFormatPr baseColWidth="10" defaultColWidth="6.1640625" defaultRowHeight="11" x14ac:dyDescent="0.15"/>
  <cols>
    <col min="1" max="4" width="6.1640625" style="1"/>
    <col min="5" max="5" width="5.6640625" style="1" customWidth="1"/>
    <col min="6" max="16384" width="6.1640625" style="1"/>
  </cols>
  <sheetData>
    <row r="1" spans="1:11" x14ac:dyDescent="0.15">
      <c r="A1" s="1" t="s">
        <v>51</v>
      </c>
      <c r="C1" s="1" t="s">
        <v>48</v>
      </c>
      <c r="E1" s="1">
        <v>10.57</v>
      </c>
    </row>
    <row r="3" spans="1:1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15">
      <c r="A4" s="1">
        <v>389</v>
      </c>
      <c r="B4" s="1">
        <v>237.5</v>
      </c>
      <c r="C4" s="1">
        <v>100403838976</v>
      </c>
      <c r="D4" s="1">
        <v>23.3</v>
      </c>
      <c r="E4" s="1">
        <v>26.1</v>
      </c>
      <c r="F4" s="4">
        <v>1.66E-3</v>
      </c>
      <c r="G4" s="1">
        <v>0</v>
      </c>
      <c r="H4" s="4">
        <v>-0.115</v>
      </c>
      <c r="I4" s="1">
        <v>0</v>
      </c>
      <c r="J4" s="4">
        <v>2.98E-3</v>
      </c>
      <c r="K4" s="4">
        <v>9.0700000000000003E-2</v>
      </c>
    </row>
    <row r="5" spans="1:11" x14ac:dyDescent="0.15">
      <c r="A5" s="1">
        <v>390</v>
      </c>
      <c r="B5" s="1">
        <v>237.2</v>
      </c>
      <c r="C5" s="1">
        <v>100456275968</v>
      </c>
      <c r="D5" s="1">
        <v>23.3</v>
      </c>
      <c r="E5" s="1">
        <v>26.1</v>
      </c>
      <c r="F5" s="4">
        <v>1.7099999999999999E-3</v>
      </c>
      <c r="G5" s="1">
        <v>0</v>
      </c>
      <c r="H5" s="4">
        <v>-0.125</v>
      </c>
      <c r="I5" s="1">
        <v>0</v>
      </c>
      <c r="J5" s="4">
        <v>2.97E-3</v>
      </c>
      <c r="K5" s="4">
        <v>9.0700000000000003E-2</v>
      </c>
    </row>
    <row r="6" spans="1:11" x14ac:dyDescent="0.15">
      <c r="A6" s="1">
        <v>391</v>
      </c>
      <c r="B6" s="1">
        <v>236.9</v>
      </c>
      <c r="C6" s="1">
        <v>100483620864</v>
      </c>
      <c r="D6" s="1">
        <v>23.3</v>
      </c>
      <c r="E6" s="1">
        <v>26.1</v>
      </c>
      <c r="F6" s="4">
        <v>1.73E-3</v>
      </c>
      <c r="G6" s="1">
        <v>0</v>
      </c>
      <c r="H6" s="4">
        <v>-0.121</v>
      </c>
      <c r="I6" s="1">
        <v>0</v>
      </c>
      <c r="J6" s="4">
        <v>2.97E-3</v>
      </c>
      <c r="K6" s="4">
        <v>9.0700000000000003E-2</v>
      </c>
    </row>
    <row r="7" spans="1:11" x14ac:dyDescent="0.15">
      <c r="A7" s="1">
        <v>392</v>
      </c>
      <c r="B7" s="1">
        <v>236.6</v>
      </c>
      <c r="C7" s="1">
        <v>100371701760</v>
      </c>
      <c r="D7" s="1">
        <v>23.2</v>
      </c>
      <c r="E7" s="1">
        <v>26.1</v>
      </c>
      <c r="F7" s="4">
        <v>1.81E-3</v>
      </c>
      <c r="G7" s="1">
        <v>0</v>
      </c>
      <c r="H7" s="4">
        <v>-0.14599999999999999</v>
      </c>
      <c r="I7" s="1">
        <v>0</v>
      </c>
      <c r="J7" s="4">
        <v>2.96E-3</v>
      </c>
      <c r="K7" s="4">
        <v>9.0700000000000003E-2</v>
      </c>
    </row>
    <row r="8" spans="1:11" x14ac:dyDescent="0.15">
      <c r="A8" s="1">
        <v>393</v>
      </c>
      <c r="B8" s="1">
        <v>236.1</v>
      </c>
      <c r="C8" s="1">
        <v>100397654016</v>
      </c>
      <c r="D8" s="1">
        <v>23.2</v>
      </c>
      <c r="E8" s="1">
        <v>26</v>
      </c>
      <c r="F8" s="4">
        <v>1.73E-3</v>
      </c>
      <c r="G8" s="1">
        <v>0</v>
      </c>
      <c r="H8" s="4">
        <v>-0.13500000000000001</v>
      </c>
      <c r="I8" s="1">
        <v>0</v>
      </c>
      <c r="J8" s="4">
        <v>2.96E-3</v>
      </c>
      <c r="K8" s="4">
        <v>9.0700000000000003E-2</v>
      </c>
    </row>
    <row r="9" spans="1:11" x14ac:dyDescent="0.15">
      <c r="A9" s="1">
        <v>394</v>
      </c>
      <c r="B9" s="1">
        <v>133</v>
      </c>
      <c r="C9" s="1">
        <v>100199833600</v>
      </c>
      <c r="D9" s="1">
        <v>23.2</v>
      </c>
      <c r="E9" s="1">
        <v>26</v>
      </c>
      <c r="F9" s="4">
        <v>-1.45</v>
      </c>
      <c r="G9" s="1">
        <v>101.9</v>
      </c>
      <c r="H9" s="4">
        <v>1.4200000000000001E-2</v>
      </c>
      <c r="I9" s="1">
        <v>147.69999999999999</v>
      </c>
      <c r="J9" s="4">
        <v>1.3600000000000001E-3</v>
      </c>
      <c r="K9" s="4">
        <v>9.06E-2</v>
      </c>
    </row>
    <row r="10" spans="1:11" x14ac:dyDescent="0.15">
      <c r="A10" s="1">
        <v>395</v>
      </c>
      <c r="B10" s="1">
        <v>174.7</v>
      </c>
      <c r="C10" s="1">
        <v>100292861952</v>
      </c>
      <c r="D10" s="1">
        <v>23.3</v>
      </c>
      <c r="E10" s="1">
        <v>26</v>
      </c>
      <c r="F10" s="4">
        <v>-1.62</v>
      </c>
      <c r="G10" s="1">
        <v>102.5</v>
      </c>
      <c r="H10" s="4">
        <v>1.5800000000000002E-2</v>
      </c>
      <c r="I10" s="1">
        <v>166.3</v>
      </c>
      <c r="J10" s="4">
        <v>1.97E-3</v>
      </c>
      <c r="K10" s="4">
        <v>9.06E-2</v>
      </c>
    </row>
    <row r="11" spans="1:11" x14ac:dyDescent="0.15">
      <c r="A11" s="1">
        <v>396</v>
      </c>
      <c r="B11" s="1">
        <v>221.4</v>
      </c>
      <c r="C11" s="1">
        <v>100259725312</v>
      </c>
      <c r="D11" s="1">
        <v>23.2</v>
      </c>
      <c r="E11" s="1">
        <v>26</v>
      </c>
      <c r="F11" s="4">
        <v>-1.81</v>
      </c>
      <c r="G11" s="1">
        <v>102.5</v>
      </c>
      <c r="H11" s="4">
        <v>1.7600000000000001E-2</v>
      </c>
      <c r="I11" s="1">
        <v>185.4</v>
      </c>
      <c r="J11" s="4">
        <v>2.7100000000000002E-3</v>
      </c>
      <c r="K11" s="4">
        <v>9.06E-2</v>
      </c>
    </row>
    <row r="12" spans="1:11" x14ac:dyDescent="0.15">
      <c r="A12" s="1">
        <v>397</v>
      </c>
      <c r="B12" s="1">
        <v>276.10000000000002</v>
      </c>
      <c r="C12" s="1">
        <v>100273455104</v>
      </c>
      <c r="D12" s="1">
        <v>23.1</v>
      </c>
      <c r="E12" s="1">
        <v>26</v>
      </c>
      <c r="F12" s="4">
        <v>-2.02</v>
      </c>
      <c r="G12" s="1">
        <v>102.5</v>
      </c>
      <c r="H12" s="4">
        <v>1.9699999999999999E-2</v>
      </c>
      <c r="I12" s="1">
        <v>206.7</v>
      </c>
      <c r="J12" s="4">
        <v>3.64E-3</v>
      </c>
      <c r="K12" s="4">
        <v>9.0700000000000003E-2</v>
      </c>
    </row>
    <row r="13" spans="1:11" x14ac:dyDescent="0.15">
      <c r="A13" s="1">
        <v>398</v>
      </c>
      <c r="B13" s="1">
        <v>348.3</v>
      </c>
      <c r="C13" s="1">
        <v>100284956672</v>
      </c>
      <c r="D13" s="1">
        <v>23.3</v>
      </c>
      <c r="E13" s="1">
        <v>25.9</v>
      </c>
      <c r="F13" s="4">
        <v>-2.25</v>
      </c>
      <c r="G13" s="1">
        <v>102.5</v>
      </c>
      <c r="H13" s="4">
        <v>2.1999999999999999E-2</v>
      </c>
      <c r="I13" s="1">
        <v>230.5</v>
      </c>
      <c r="J13" s="4">
        <v>4.9300000000000004E-3</v>
      </c>
      <c r="K13" s="4">
        <v>9.06E-2</v>
      </c>
    </row>
    <row r="14" spans="1:11" x14ac:dyDescent="0.15">
      <c r="A14" s="1">
        <v>399</v>
      </c>
      <c r="B14" s="1">
        <v>416.9</v>
      </c>
      <c r="C14" s="1">
        <v>100317757440</v>
      </c>
      <c r="D14" s="1">
        <v>23.3</v>
      </c>
      <c r="E14" s="1">
        <v>25.9</v>
      </c>
      <c r="F14" s="4">
        <v>-2.5099999999999998</v>
      </c>
      <c r="G14" s="1">
        <v>102.4</v>
      </c>
      <c r="H14" s="4">
        <v>2.4500000000000001E-2</v>
      </c>
      <c r="I14" s="1">
        <v>257.10000000000002</v>
      </c>
      <c r="J14" s="4">
        <v>6.2199999999999998E-3</v>
      </c>
      <c r="K14" s="4">
        <v>9.0700000000000003E-2</v>
      </c>
    </row>
    <row r="15" spans="1:11" x14ac:dyDescent="0.15">
      <c r="A15" s="1">
        <v>400</v>
      </c>
      <c r="B15" s="1">
        <v>496.5</v>
      </c>
      <c r="C15" s="1">
        <v>100239302656</v>
      </c>
      <c r="D15" s="1">
        <v>23.4</v>
      </c>
      <c r="E15" s="1">
        <v>25.9</v>
      </c>
      <c r="F15" s="4">
        <v>-2.8</v>
      </c>
      <c r="G15" s="1">
        <v>102.4</v>
      </c>
      <c r="H15" s="4">
        <v>2.7300000000000001E-2</v>
      </c>
      <c r="I15" s="1">
        <v>286.8</v>
      </c>
      <c r="J15" s="4">
        <v>7.77E-3</v>
      </c>
      <c r="K15" s="4">
        <v>9.06E-2</v>
      </c>
    </row>
    <row r="16" spans="1:11" x14ac:dyDescent="0.15">
      <c r="A16" s="1">
        <v>401</v>
      </c>
      <c r="B16" s="1">
        <v>580.9</v>
      </c>
      <c r="C16" s="1">
        <v>100361043968</v>
      </c>
      <c r="D16" s="1">
        <v>23.4</v>
      </c>
      <c r="E16" s="1">
        <v>25.9</v>
      </c>
      <c r="F16" s="4">
        <v>-3.12</v>
      </c>
      <c r="G16" s="1">
        <v>102.4</v>
      </c>
      <c r="H16" s="4">
        <v>3.0499999999999999E-2</v>
      </c>
      <c r="I16" s="1">
        <v>319.60000000000002</v>
      </c>
      <c r="J16" s="4">
        <v>9.4699999999999993E-3</v>
      </c>
      <c r="K16" s="4">
        <v>9.0700000000000003E-2</v>
      </c>
    </row>
    <row r="17" spans="1:11" x14ac:dyDescent="0.15">
      <c r="A17" s="1">
        <v>402</v>
      </c>
      <c r="B17" s="1">
        <v>672</v>
      </c>
      <c r="C17" s="1">
        <v>100229857280</v>
      </c>
      <c r="D17" s="1">
        <v>23.4</v>
      </c>
      <c r="E17" s="1">
        <v>25.9</v>
      </c>
      <c r="F17" s="4">
        <v>-3.47</v>
      </c>
      <c r="G17" s="1">
        <v>102.4</v>
      </c>
      <c r="H17" s="4">
        <v>3.39E-2</v>
      </c>
      <c r="I17" s="1">
        <v>355.5</v>
      </c>
      <c r="J17" s="4">
        <v>1.1299999999999999E-2</v>
      </c>
      <c r="K17" s="4">
        <v>9.06E-2</v>
      </c>
    </row>
    <row r="18" spans="1:11" x14ac:dyDescent="0.15">
      <c r="A18" s="1">
        <v>403</v>
      </c>
      <c r="B18" s="1">
        <v>760.1</v>
      </c>
      <c r="C18" s="1">
        <v>100284276736</v>
      </c>
      <c r="D18" s="1">
        <v>23.4</v>
      </c>
      <c r="E18" s="1">
        <v>25.8</v>
      </c>
      <c r="F18" s="4">
        <v>-3.85</v>
      </c>
      <c r="G18" s="1">
        <v>102.3</v>
      </c>
      <c r="H18" s="4">
        <v>3.7600000000000001E-2</v>
      </c>
      <c r="I18" s="1">
        <v>394.2</v>
      </c>
      <c r="J18" s="4">
        <v>1.3100000000000001E-2</v>
      </c>
      <c r="K18" s="4">
        <v>9.06E-2</v>
      </c>
    </row>
    <row r="19" spans="1:11" x14ac:dyDescent="0.15">
      <c r="A19" s="1">
        <v>404</v>
      </c>
      <c r="B19" s="1">
        <v>834.4</v>
      </c>
      <c r="C19" s="1">
        <v>100230889472</v>
      </c>
      <c r="D19" s="1">
        <v>23.3</v>
      </c>
      <c r="E19" s="1">
        <v>25.8</v>
      </c>
      <c r="F19" s="4">
        <v>-4.25</v>
      </c>
      <c r="G19" s="1">
        <v>102.3</v>
      </c>
      <c r="H19" s="4">
        <v>4.1599999999999998E-2</v>
      </c>
      <c r="I19" s="1">
        <v>435.4</v>
      </c>
      <c r="J19" s="4">
        <v>1.46E-2</v>
      </c>
      <c r="K19" s="4">
        <v>9.06E-2</v>
      </c>
    </row>
    <row r="20" spans="1:11" x14ac:dyDescent="0.15">
      <c r="A20" s="1">
        <v>405</v>
      </c>
      <c r="B20" s="1">
        <v>905.9</v>
      </c>
      <c r="C20" s="1">
        <v>100355203072</v>
      </c>
      <c r="D20" s="1">
        <v>23.3</v>
      </c>
      <c r="E20" s="1">
        <v>25.8</v>
      </c>
      <c r="F20" s="4">
        <v>-4.67</v>
      </c>
      <c r="G20" s="1">
        <v>102.3</v>
      </c>
      <c r="H20" s="4">
        <v>4.5699999999999998E-2</v>
      </c>
      <c r="I20" s="1">
        <v>478.2</v>
      </c>
      <c r="J20" s="4">
        <v>1.61E-2</v>
      </c>
      <c r="K20" s="4">
        <v>9.0700000000000003E-2</v>
      </c>
    </row>
    <row r="21" spans="1:11" x14ac:dyDescent="0.15">
      <c r="A21" s="1">
        <v>406</v>
      </c>
      <c r="B21" s="1">
        <v>981.5</v>
      </c>
      <c r="C21" s="1">
        <v>100205494272</v>
      </c>
      <c r="D21" s="1">
        <v>23.3</v>
      </c>
      <c r="E21" s="1">
        <v>25.8</v>
      </c>
      <c r="F21" s="4">
        <v>-5.0999999999999996</v>
      </c>
      <c r="G21" s="1">
        <v>102.3</v>
      </c>
      <c r="H21" s="4">
        <v>4.9799999999999997E-2</v>
      </c>
      <c r="I21" s="1">
        <v>521.5</v>
      </c>
      <c r="J21" s="4">
        <v>1.7600000000000001E-2</v>
      </c>
      <c r="K21" s="4">
        <v>9.06E-2</v>
      </c>
    </row>
    <row r="22" spans="1:11" x14ac:dyDescent="0.15">
      <c r="A22" s="1">
        <v>407</v>
      </c>
      <c r="B22" s="1">
        <v>1042.7</v>
      </c>
      <c r="C22" s="1">
        <v>100221796352</v>
      </c>
      <c r="D22" s="1">
        <v>23.3</v>
      </c>
      <c r="E22" s="1">
        <v>25.8</v>
      </c>
      <c r="F22" s="4">
        <v>-5.51</v>
      </c>
      <c r="G22" s="1">
        <v>102.3</v>
      </c>
      <c r="H22" s="4">
        <v>5.3900000000000003E-2</v>
      </c>
      <c r="I22" s="1">
        <v>564.20000000000005</v>
      </c>
      <c r="J22" s="4">
        <v>1.8800000000000001E-2</v>
      </c>
      <c r="K22" s="4">
        <v>9.06E-2</v>
      </c>
    </row>
    <row r="23" spans="1:11" x14ac:dyDescent="0.15">
      <c r="A23" s="1">
        <v>408</v>
      </c>
      <c r="B23" s="1">
        <v>1079.5999999999999</v>
      </c>
      <c r="C23" s="1">
        <v>100232437760</v>
      </c>
      <c r="D23" s="1">
        <v>23.3</v>
      </c>
      <c r="E23" s="1">
        <v>25.8</v>
      </c>
      <c r="F23" s="4">
        <v>-5.91</v>
      </c>
      <c r="G23" s="1">
        <v>102.4</v>
      </c>
      <c r="H23" s="4">
        <v>5.7700000000000001E-2</v>
      </c>
      <c r="I23" s="1">
        <v>604.79999999999995</v>
      </c>
      <c r="J23" s="4">
        <v>1.9599999999999999E-2</v>
      </c>
      <c r="K23" s="4">
        <v>9.06E-2</v>
      </c>
    </row>
    <row r="24" spans="1:11" x14ac:dyDescent="0.15">
      <c r="A24" s="1">
        <v>409</v>
      </c>
      <c r="B24" s="1">
        <v>1087.5999999999999</v>
      </c>
      <c r="C24" s="1">
        <v>100225572864</v>
      </c>
      <c r="D24" s="1">
        <v>23.3</v>
      </c>
      <c r="E24" s="1">
        <v>25.8</v>
      </c>
      <c r="F24" s="4">
        <v>-6.27</v>
      </c>
      <c r="G24" s="1">
        <v>102.4</v>
      </c>
      <c r="H24" s="4">
        <v>6.13E-2</v>
      </c>
      <c r="I24" s="1">
        <v>642.4</v>
      </c>
      <c r="J24" s="4">
        <v>1.9699999999999999E-2</v>
      </c>
      <c r="K24" s="4">
        <v>9.06E-2</v>
      </c>
    </row>
    <row r="25" spans="1:11" x14ac:dyDescent="0.15">
      <c r="A25" s="1">
        <v>410</v>
      </c>
      <c r="B25" s="1">
        <v>1100.8</v>
      </c>
      <c r="C25" s="1">
        <v>100207214592</v>
      </c>
      <c r="D25" s="1">
        <v>23.1</v>
      </c>
      <c r="E25" s="1">
        <v>25.9</v>
      </c>
      <c r="F25" s="4">
        <v>-6.6</v>
      </c>
      <c r="G25" s="1">
        <v>102.4</v>
      </c>
      <c r="H25" s="4">
        <v>6.4399999999999999E-2</v>
      </c>
      <c r="I25" s="1">
        <v>675.9</v>
      </c>
      <c r="J25" s="4">
        <v>0.02</v>
      </c>
      <c r="K25" s="4">
        <v>9.06E-2</v>
      </c>
    </row>
    <row r="26" spans="1:11" x14ac:dyDescent="0.15">
      <c r="A26" s="1">
        <v>411</v>
      </c>
      <c r="B26" s="1">
        <v>1120.2</v>
      </c>
      <c r="C26" s="1">
        <v>100291313664</v>
      </c>
      <c r="D26" s="1">
        <v>23.2</v>
      </c>
      <c r="E26" s="1">
        <v>25.9</v>
      </c>
      <c r="F26" s="4">
        <v>-6.88</v>
      </c>
      <c r="G26" s="1">
        <v>102.5</v>
      </c>
      <c r="H26" s="4">
        <v>6.7199999999999996E-2</v>
      </c>
      <c r="I26" s="1">
        <v>705.1</v>
      </c>
      <c r="J26" s="4">
        <v>2.0400000000000001E-2</v>
      </c>
      <c r="K26" s="4">
        <v>9.0700000000000003E-2</v>
      </c>
    </row>
    <row r="27" spans="1:11" x14ac:dyDescent="0.15">
      <c r="A27" s="1">
        <v>412</v>
      </c>
      <c r="B27" s="1">
        <v>1140.3</v>
      </c>
      <c r="C27" s="1">
        <v>100396621824</v>
      </c>
      <c r="D27" s="1">
        <v>23.2</v>
      </c>
      <c r="E27" s="1">
        <v>26</v>
      </c>
      <c r="F27" s="4">
        <v>-7.12</v>
      </c>
      <c r="G27" s="1">
        <v>102.5</v>
      </c>
      <c r="H27" s="4">
        <v>6.9500000000000006E-2</v>
      </c>
      <c r="I27" s="1">
        <v>729.8</v>
      </c>
      <c r="J27" s="4">
        <v>2.0799999999999999E-2</v>
      </c>
      <c r="K27" s="4">
        <v>9.0700000000000003E-2</v>
      </c>
    </row>
    <row r="28" spans="1:11" x14ac:dyDescent="0.15">
      <c r="A28" s="1">
        <v>413</v>
      </c>
      <c r="B28" s="1">
        <v>1161.5999999999999</v>
      </c>
      <c r="C28" s="1">
        <v>100223852544</v>
      </c>
      <c r="D28" s="1">
        <v>23.3</v>
      </c>
      <c r="E28" s="1">
        <v>26.1</v>
      </c>
      <c r="F28" s="4">
        <v>-7.32</v>
      </c>
      <c r="G28" s="1">
        <v>102.5</v>
      </c>
      <c r="H28" s="4">
        <v>7.1300000000000002E-2</v>
      </c>
      <c r="I28" s="1">
        <v>750.1</v>
      </c>
      <c r="J28" s="4">
        <v>2.12E-2</v>
      </c>
      <c r="K28" s="4">
        <v>9.06E-2</v>
      </c>
    </row>
    <row r="29" spans="1:11" x14ac:dyDescent="0.15">
      <c r="A29" s="1">
        <v>414</v>
      </c>
      <c r="B29" s="1">
        <v>1176.2</v>
      </c>
      <c r="C29" s="1">
        <v>100242046976</v>
      </c>
      <c r="D29" s="1">
        <v>23.3</v>
      </c>
      <c r="E29" s="1">
        <v>26.2</v>
      </c>
      <c r="F29" s="4">
        <v>-7.48</v>
      </c>
      <c r="G29" s="1">
        <v>102.6</v>
      </c>
      <c r="H29" s="4">
        <v>7.2900000000000006E-2</v>
      </c>
      <c r="I29" s="1">
        <v>766.7</v>
      </c>
      <c r="J29" s="4">
        <v>2.1499999999999998E-2</v>
      </c>
      <c r="K29" s="4">
        <v>9.06E-2</v>
      </c>
    </row>
    <row r="30" spans="1:11" x14ac:dyDescent="0.15">
      <c r="A30" s="1">
        <v>415</v>
      </c>
      <c r="B30" s="1">
        <v>1185.2</v>
      </c>
      <c r="C30" s="1">
        <v>100286332928</v>
      </c>
      <c r="D30" s="1">
        <v>23.3</v>
      </c>
      <c r="E30" s="1">
        <v>26.3</v>
      </c>
      <c r="F30" s="4">
        <v>-7.6</v>
      </c>
      <c r="G30" s="1">
        <v>102.6</v>
      </c>
      <c r="H30" s="4">
        <v>7.4099999999999999E-2</v>
      </c>
      <c r="I30" s="1">
        <v>780</v>
      </c>
      <c r="J30" s="4">
        <v>2.1600000000000001E-2</v>
      </c>
      <c r="K30" s="4">
        <v>9.06E-2</v>
      </c>
    </row>
    <row r="31" spans="1:11" x14ac:dyDescent="0.15">
      <c r="A31" s="1">
        <v>416</v>
      </c>
      <c r="B31" s="1">
        <v>1192.2</v>
      </c>
      <c r="C31" s="1">
        <v>100307795968</v>
      </c>
      <c r="D31" s="1">
        <v>23.3</v>
      </c>
      <c r="E31" s="1">
        <v>26.4</v>
      </c>
      <c r="F31" s="4">
        <v>-7.7</v>
      </c>
      <c r="G31" s="1">
        <v>102.6</v>
      </c>
      <c r="H31" s="4">
        <v>7.51E-2</v>
      </c>
      <c r="I31" s="1">
        <v>790.6</v>
      </c>
      <c r="J31" s="4">
        <v>2.18E-2</v>
      </c>
      <c r="K31" s="4">
        <v>9.06E-2</v>
      </c>
    </row>
    <row r="32" spans="1:11" x14ac:dyDescent="0.15">
      <c r="A32" s="1">
        <v>417</v>
      </c>
      <c r="B32" s="1">
        <v>1196.4000000000001</v>
      </c>
      <c r="C32" s="1">
        <v>100350566400</v>
      </c>
      <c r="D32" s="1">
        <v>23.5</v>
      </c>
      <c r="E32" s="1">
        <v>26.6</v>
      </c>
      <c r="F32" s="4">
        <v>-7.78</v>
      </c>
      <c r="G32" s="1">
        <v>102.6</v>
      </c>
      <c r="H32" s="4">
        <v>7.5800000000000006E-2</v>
      </c>
      <c r="I32" s="1">
        <v>798.9</v>
      </c>
      <c r="J32" s="4">
        <v>2.18E-2</v>
      </c>
      <c r="K32" s="4">
        <v>9.0700000000000003E-2</v>
      </c>
    </row>
    <row r="33" spans="1:11" x14ac:dyDescent="0.15">
      <c r="A33" s="1">
        <v>418</v>
      </c>
      <c r="B33" s="1">
        <v>1199</v>
      </c>
      <c r="C33" s="1">
        <v>100379607040</v>
      </c>
      <c r="D33" s="1">
        <v>23.5</v>
      </c>
      <c r="E33" s="1">
        <v>26.7</v>
      </c>
      <c r="F33" s="4">
        <v>-7.85</v>
      </c>
      <c r="G33" s="1">
        <v>102.7</v>
      </c>
      <c r="H33" s="4">
        <v>7.6399999999999996E-2</v>
      </c>
      <c r="I33" s="1">
        <v>805.4</v>
      </c>
      <c r="J33" s="4">
        <v>2.1899999999999999E-2</v>
      </c>
      <c r="K33" s="4">
        <v>9.0700000000000003E-2</v>
      </c>
    </row>
    <row r="34" spans="1:11" x14ac:dyDescent="0.15">
      <c r="A34" s="1">
        <v>419</v>
      </c>
      <c r="B34" s="1">
        <v>1201.4000000000001</v>
      </c>
      <c r="C34" s="1">
        <v>100410195968</v>
      </c>
      <c r="D34" s="1">
        <v>23.5</v>
      </c>
      <c r="E34" s="1">
        <v>26.9</v>
      </c>
      <c r="F34" s="4">
        <v>-7.9</v>
      </c>
      <c r="G34" s="1">
        <v>102.7</v>
      </c>
      <c r="H34" s="4">
        <v>7.6899999999999996E-2</v>
      </c>
      <c r="I34" s="1">
        <v>810.5</v>
      </c>
      <c r="J34" s="4">
        <v>2.1899999999999999E-2</v>
      </c>
      <c r="K34" s="4">
        <v>9.0700000000000003E-2</v>
      </c>
    </row>
    <row r="35" spans="1:11" x14ac:dyDescent="0.15">
      <c r="A35" s="1">
        <v>420</v>
      </c>
      <c r="B35" s="1">
        <v>1202.7</v>
      </c>
      <c r="C35" s="1">
        <v>100472954880</v>
      </c>
      <c r="D35" s="1">
        <v>23.5</v>
      </c>
      <c r="E35" s="1">
        <v>27.1</v>
      </c>
      <c r="F35" s="4">
        <v>-7.93</v>
      </c>
      <c r="G35" s="1">
        <v>102.7</v>
      </c>
      <c r="H35" s="4">
        <v>7.7299999999999994E-2</v>
      </c>
      <c r="I35" s="1">
        <v>814.6</v>
      </c>
      <c r="J35" s="4">
        <v>2.1999999999999999E-2</v>
      </c>
      <c r="K35" s="4">
        <v>9.0700000000000003E-2</v>
      </c>
    </row>
    <row r="36" spans="1:11" x14ac:dyDescent="0.15">
      <c r="A36" s="1">
        <v>421</v>
      </c>
      <c r="B36" s="1">
        <v>1203.9000000000001</v>
      </c>
      <c r="C36" s="1">
        <v>100587741184</v>
      </c>
      <c r="D36" s="1">
        <v>23.5</v>
      </c>
      <c r="E36" s="1">
        <v>27.3</v>
      </c>
      <c r="F36" s="4">
        <v>-7.96</v>
      </c>
      <c r="G36" s="1">
        <v>102.7</v>
      </c>
      <c r="H36" s="4">
        <v>7.7600000000000002E-2</v>
      </c>
      <c r="I36" s="1">
        <v>817.7</v>
      </c>
      <c r="J36" s="4">
        <v>2.1999999999999999E-2</v>
      </c>
      <c r="K36" s="4">
        <v>9.0700000000000003E-2</v>
      </c>
    </row>
    <row r="37" spans="1:11" x14ac:dyDescent="0.15">
      <c r="A37" s="1">
        <v>422</v>
      </c>
      <c r="B37" s="1">
        <v>1204.7</v>
      </c>
      <c r="C37" s="1">
        <v>100724015104</v>
      </c>
      <c r="D37" s="1">
        <v>23.5</v>
      </c>
      <c r="E37" s="1">
        <v>27.5</v>
      </c>
      <c r="F37" s="4">
        <v>-7.99</v>
      </c>
      <c r="G37" s="1">
        <v>102.7</v>
      </c>
      <c r="H37" s="4">
        <v>7.7799999999999994E-2</v>
      </c>
      <c r="I37" s="1">
        <v>820.2</v>
      </c>
      <c r="J37" s="4">
        <v>2.1999999999999999E-2</v>
      </c>
      <c r="K37" s="4">
        <v>9.0700000000000003E-2</v>
      </c>
    </row>
    <row r="38" spans="1:11" x14ac:dyDescent="0.15">
      <c r="A38" s="1">
        <v>423</v>
      </c>
      <c r="B38" s="1">
        <v>1205.3</v>
      </c>
      <c r="C38" s="1">
        <v>100821811200</v>
      </c>
      <c r="D38" s="1">
        <v>23.5</v>
      </c>
      <c r="E38" s="1">
        <v>27.7</v>
      </c>
      <c r="F38" s="4">
        <v>-8.01</v>
      </c>
      <c r="G38" s="1">
        <v>102.7</v>
      </c>
      <c r="H38" s="4">
        <v>7.8E-2</v>
      </c>
      <c r="I38" s="1">
        <v>822.2</v>
      </c>
      <c r="J38" s="4">
        <v>2.1999999999999999E-2</v>
      </c>
      <c r="K38" s="4">
        <v>9.0700000000000003E-2</v>
      </c>
    </row>
    <row r="39" spans="1:11" x14ac:dyDescent="0.15">
      <c r="A39" s="1">
        <v>424</v>
      </c>
      <c r="B39" s="1">
        <v>1205.7</v>
      </c>
      <c r="C39" s="1">
        <v>100940242944</v>
      </c>
      <c r="D39" s="1">
        <v>23.5</v>
      </c>
      <c r="E39" s="1">
        <v>27.9</v>
      </c>
      <c r="F39" s="4">
        <v>-8.02</v>
      </c>
      <c r="G39" s="1">
        <v>102.7</v>
      </c>
      <c r="H39" s="4">
        <v>7.8100000000000003E-2</v>
      </c>
      <c r="I39" s="1">
        <v>823.7</v>
      </c>
      <c r="J39" s="4">
        <v>2.1999999999999999E-2</v>
      </c>
      <c r="K39" s="4">
        <v>9.0700000000000003E-2</v>
      </c>
    </row>
    <row r="40" spans="1:11" x14ac:dyDescent="0.15">
      <c r="A40" s="1">
        <v>425</v>
      </c>
      <c r="B40" s="1">
        <v>1205.8</v>
      </c>
      <c r="C40" s="1">
        <v>101055176704</v>
      </c>
      <c r="D40" s="1">
        <v>23.4</v>
      </c>
      <c r="E40" s="1">
        <v>28.1</v>
      </c>
      <c r="F40" s="4">
        <v>-8.0299999999999994</v>
      </c>
      <c r="G40" s="1">
        <v>102.7</v>
      </c>
      <c r="H40" s="4">
        <v>7.8200000000000006E-2</v>
      </c>
      <c r="I40" s="1">
        <v>825</v>
      </c>
      <c r="J40" s="4">
        <v>2.1999999999999999E-2</v>
      </c>
      <c r="K40" s="4">
        <v>9.0700000000000003E-2</v>
      </c>
    </row>
    <row r="41" spans="1:11" x14ac:dyDescent="0.15">
      <c r="A41" s="1">
        <v>426</v>
      </c>
      <c r="B41" s="1">
        <v>1205.8</v>
      </c>
      <c r="C41" s="1">
        <v>101161574400</v>
      </c>
      <c r="D41" s="1">
        <v>23.4</v>
      </c>
      <c r="E41" s="1">
        <v>28.3</v>
      </c>
      <c r="F41" s="4">
        <v>-8.0399999999999991</v>
      </c>
      <c r="G41" s="1">
        <v>102.7</v>
      </c>
      <c r="H41" s="4">
        <v>7.8299999999999995E-2</v>
      </c>
      <c r="I41" s="1">
        <v>826.1</v>
      </c>
      <c r="J41" s="4">
        <v>2.1999999999999999E-2</v>
      </c>
      <c r="K41" s="4">
        <v>9.0700000000000003E-2</v>
      </c>
    </row>
    <row r="42" spans="1:11" x14ac:dyDescent="0.15">
      <c r="A42" s="1">
        <v>427</v>
      </c>
      <c r="B42" s="1">
        <v>1205.7</v>
      </c>
      <c r="C42" s="1">
        <v>101269987328</v>
      </c>
      <c r="D42" s="1">
        <v>23.4</v>
      </c>
      <c r="E42" s="1">
        <v>28.5</v>
      </c>
      <c r="F42" s="4">
        <v>-8.0500000000000007</v>
      </c>
      <c r="G42" s="1">
        <v>102.7</v>
      </c>
      <c r="H42" s="4">
        <v>7.8399999999999997E-2</v>
      </c>
      <c r="I42" s="1">
        <v>826.9</v>
      </c>
      <c r="J42" s="4">
        <v>2.1999999999999999E-2</v>
      </c>
      <c r="K42" s="4">
        <v>9.0700000000000003E-2</v>
      </c>
    </row>
    <row r="43" spans="1:11" x14ac:dyDescent="0.15">
      <c r="A43" s="1">
        <v>428</v>
      </c>
      <c r="B43" s="1">
        <v>1205.5999999999999</v>
      </c>
      <c r="C43" s="1">
        <v>101447204864</v>
      </c>
      <c r="D43" s="1">
        <v>23.4</v>
      </c>
      <c r="E43" s="1">
        <v>28.7</v>
      </c>
      <c r="F43" s="4">
        <v>-8.06</v>
      </c>
      <c r="G43" s="1">
        <v>102.7</v>
      </c>
      <c r="H43" s="4">
        <v>7.85E-2</v>
      </c>
      <c r="I43" s="1">
        <v>827.7</v>
      </c>
      <c r="J43" s="4">
        <v>2.1999999999999999E-2</v>
      </c>
      <c r="K43" s="4">
        <v>9.0700000000000003E-2</v>
      </c>
    </row>
    <row r="44" spans="1:11" x14ac:dyDescent="0.15">
      <c r="A44" s="1">
        <v>429</v>
      </c>
      <c r="B44" s="1">
        <v>1205.4000000000001</v>
      </c>
      <c r="C44" s="1">
        <v>101603688448</v>
      </c>
      <c r="D44" s="1">
        <v>23.3</v>
      </c>
      <c r="E44" s="1">
        <v>29</v>
      </c>
      <c r="F44" s="4">
        <v>-8.07</v>
      </c>
      <c r="G44" s="1">
        <v>102.7</v>
      </c>
      <c r="H44" s="4">
        <v>7.85E-2</v>
      </c>
      <c r="I44" s="1">
        <v>828.3</v>
      </c>
      <c r="J44" s="4">
        <v>2.1999999999999999E-2</v>
      </c>
      <c r="K44" s="4">
        <v>9.0700000000000003E-2</v>
      </c>
    </row>
    <row r="45" spans="1:11" x14ac:dyDescent="0.15">
      <c r="A45" s="1">
        <v>430</v>
      </c>
      <c r="B45" s="1">
        <v>1205.2</v>
      </c>
      <c r="C45" s="1">
        <v>102065045504</v>
      </c>
      <c r="D45" s="1">
        <v>23.3</v>
      </c>
      <c r="E45" s="1">
        <v>29.2</v>
      </c>
      <c r="F45" s="4">
        <v>-8.07</v>
      </c>
      <c r="G45" s="1">
        <v>102.7</v>
      </c>
      <c r="H45" s="4">
        <v>7.8600000000000003E-2</v>
      </c>
      <c r="I45" s="1">
        <v>828.9</v>
      </c>
      <c r="J45" s="4">
        <v>2.1999999999999999E-2</v>
      </c>
      <c r="K45" s="4">
        <v>9.0700000000000003E-2</v>
      </c>
    </row>
    <row r="46" spans="1:11" x14ac:dyDescent="0.15">
      <c r="A46" s="1">
        <v>431</v>
      </c>
      <c r="B46" s="1">
        <v>1204.9000000000001</v>
      </c>
      <c r="C46" s="1">
        <v>103216144384</v>
      </c>
      <c r="D46" s="1">
        <v>23.3</v>
      </c>
      <c r="E46" s="1">
        <v>29.4</v>
      </c>
      <c r="F46" s="4">
        <v>-8.08</v>
      </c>
      <c r="G46" s="1">
        <v>102.7</v>
      </c>
      <c r="H46" s="4">
        <v>7.8600000000000003E-2</v>
      </c>
      <c r="I46" s="1">
        <v>829.4</v>
      </c>
      <c r="J46" s="4">
        <v>2.1999999999999999E-2</v>
      </c>
      <c r="K46" s="4">
        <v>9.0800000000000006E-2</v>
      </c>
    </row>
    <row r="47" spans="1:11" x14ac:dyDescent="0.15">
      <c r="A47" s="1">
        <v>432</v>
      </c>
      <c r="B47" s="1">
        <v>1204.5999999999999</v>
      </c>
      <c r="C47" s="1">
        <v>102219792384</v>
      </c>
      <c r="D47" s="1">
        <v>23.3</v>
      </c>
      <c r="E47" s="1">
        <v>29.7</v>
      </c>
      <c r="F47" s="4">
        <v>-8.08</v>
      </c>
      <c r="G47" s="1">
        <v>102.7</v>
      </c>
      <c r="H47" s="4">
        <v>7.8700000000000006E-2</v>
      </c>
      <c r="I47" s="1">
        <v>829.8</v>
      </c>
      <c r="J47" s="4">
        <v>2.1999999999999999E-2</v>
      </c>
      <c r="K47" s="4">
        <v>9.0700000000000003E-2</v>
      </c>
    </row>
    <row r="48" spans="1:11" x14ac:dyDescent="0.15">
      <c r="A48" s="1">
        <v>433</v>
      </c>
      <c r="B48" s="1">
        <v>1204.3</v>
      </c>
      <c r="C48" s="1">
        <v>102722199552</v>
      </c>
      <c r="D48" s="1">
        <v>23.4</v>
      </c>
      <c r="E48" s="1">
        <v>29.9</v>
      </c>
      <c r="F48" s="4">
        <v>-8.08</v>
      </c>
      <c r="G48" s="1">
        <v>102.7</v>
      </c>
      <c r="H48" s="4">
        <v>7.8700000000000006E-2</v>
      </c>
      <c r="I48" s="1">
        <v>830.2</v>
      </c>
      <c r="J48" s="4">
        <v>2.1999999999999999E-2</v>
      </c>
      <c r="K48" s="4">
        <v>9.0800000000000006E-2</v>
      </c>
    </row>
    <row r="49" spans="1:11" x14ac:dyDescent="0.15">
      <c r="A49" s="1">
        <v>434</v>
      </c>
      <c r="B49" s="1">
        <v>1203.9000000000001</v>
      </c>
      <c r="C49" s="1">
        <v>102568673280</v>
      </c>
      <c r="D49" s="1">
        <v>23.4</v>
      </c>
      <c r="E49" s="1">
        <v>30.1</v>
      </c>
      <c r="F49" s="4">
        <v>-8.09</v>
      </c>
      <c r="G49" s="1">
        <v>102.7</v>
      </c>
      <c r="H49" s="4">
        <v>7.8700000000000006E-2</v>
      </c>
      <c r="I49" s="1">
        <v>830.6</v>
      </c>
      <c r="J49" s="4">
        <v>2.1999999999999999E-2</v>
      </c>
      <c r="K49" s="4">
        <v>9.0800000000000006E-2</v>
      </c>
    </row>
    <row r="50" spans="1:11" x14ac:dyDescent="0.15">
      <c r="A50" s="1">
        <v>435</v>
      </c>
      <c r="B50" s="1">
        <v>1203.5999999999999</v>
      </c>
      <c r="C50" s="1">
        <v>101999091712</v>
      </c>
      <c r="D50" s="1">
        <v>23.4</v>
      </c>
      <c r="E50" s="1">
        <v>30.4</v>
      </c>
      <c r="F50" s="4">
        <v>-8.09</v>
      </c>
      <c r="G50" s="1">
        <v>102.7</v>
      </c>
      <c r="H50" s="4">
        <v>7.8799999999999995E-2</v>
      </c>
      <c r="I50" s="1">
        <v>830.9</v>
      </c>
      <c r="J50" s="4">
        <v>2.1999999999999999E-2</v>
      </c>
      <c r="K50" s="4">
        <v>9.0700000000000003E-2</v>
      </c>
    </row>
    <row r="51" spans="1:11" x14ac:dyDescent="0.15">
      <c r="A51" s="1">
        <v>436</v>
      </c>
      <c r="B51" s="1">
        <v>1203.3</v>
      </c>
      <c r="C51" s="1">
        <v>102273105920</v>
      </c>
      <c r="D51" s="1">
        <v>23.4</v>
      </c>
      <c r="E51" s="1">
        <v>30.6</v>
      </c>
      <c r="F51" s="4">
        <v>-8.09</v>
      </c>
      <c r="G51" s="1">
        <v>102.7</v>
      </c>
      <c r="H51" s="4">
        <v>7.8799999999999995E-2</v>
      </c>
      <c r="I51" s="1">
        <v>831.2</v>
      </c>
      <c r="J51" s="4">
        <v>2.1999999999999999E-2</v>
      </c>
      <c r="K51" s="4">
        <v>9.0700000000000003E-2</v>
      </c>
    </row>
    <row r="52" spans="1:11" x14ac:dyDescent="0.15">
      <c r="A52" s="1">
        <v>437</v>
      </c>
      <c r="B52" s="1">
        <v>1203</v>
      </c>
      <c r="C52" s="1">
        <v>103151796224</v>
      </c>
      <c r="D52" s="1">
        <v>23.4</v>
      </c>
      <c r="E52" s="1">
        <v>30.8</v>
      </c>
      <c r="F52" s="4">
        <v>-8.1</v>
      </c>
      <c r="G52" s="1">
        <v>102.7</v>
      </c>
      <c r="H52" s="4">
        <v>7.8799999999999995E-2</v>
      </c>
      <c r="I52" s="1">
        <v>831.5</v>
      </c>
      <c r="J52" s="4">
        <v>2.1999999999999999E-2</v>
      </c>
      <c r="K52" s="4">
        <v>9.0800000000000006E-2</v>
      </c>
    </row>
    <row r="53" spans="1:11" x14ac:dyDescent="0.15">
      <c r="A53" s="1">
        <v>438</v>
      </c>
      <c r="B53" s="1">
        <v>1202.7</v>
      </c>
      <c r="C53" s="1">
        <v>102210699264</v>
      </c>
      <c r="D53" s="1">
        <v>23.4</v>
      </c>
      <c r="E53" s="1">
        <v>31.1</v>
      </c>
      <c r="F53" s="4">
        <v>-8.1</v>
      </c>
      <c r="G53" s="1">
        <v>102.7</v>
      </c>
      <c r="H53" s="4">
        <v>7.8899999999999998E-2</v>
      </c>
      <c r="I53" s="1">
        <v>831.8</v>
      </c>
      <c r="J53" s="4">
        <v>2.1999999999999999E-2</v>
      </c>
      <c r="K53" s="4">
        <v>9.0700000000000003E-2</v>
      </c>
    </row>
    <row r="54" spans="1:11" x14ac:dyDescent="0.15">
      <c r="A54" s="1">
        <v>439</v>
      </c>
      <c r="B54" s="1">
        <v>1202.4000000000001</v>
      </c>
      <c r="C54" s="1">
        <v>102232899584</v>
      </c>
      <c r="D54" s="1">
        <v>23.5</v>
      </c>
      <c r="E54" s="1">
        <v>31.3</v>
      </c>
      <c r="F54" s="4">
        <v>-8.1</v>
      </c>
      <c r="G54" s="1">
        <v>102.7</v>
      </c>
      <c r="H54" s="4">
        <v>7.8899999999999998E-2</v>
      </c>
      <c r="I54" s="1">
        <v>832.1</v>
      </c>
      <c r="J54" s="4">
        <v>2.1999999999999999E-2</v>
      </c>
      <c r="K54" s="4">
        <v>9.0700000000000003E-2</v>
      </c>
    </row>
    <row r="55" spans="1:11" x14ac:dyDescent="0.15">
      <c r="A55" s="1">
        <v>440</v>
      </c>
      <c r="B55" s="1">
        <v>1202.0999999999999</v>
      </c>
      <c r="C55" s="1">
        <v>102542376960</v>
      </c>
      <c r="D55" s="1">
        <v>23.5</v>
      </c>
      <c r="E55" s="1">
        <v>31.6</v>
      </c>
      <c r="F55" s="4">
        <v>-8.1</v>
      </c>
      <c r="G55" s="1">
        <v>102.7</v>
      </c>
      <c r="H55" s="4">
        <v>7.8899999999999998E-2</v>
      </c>
      <c r="I55" s="1">
        <v>832.4</v>
      </c>
      <c r="J55" s="4">
        <v>2.1899999999999999E-2</v>
      </c>
      <c r="K55" s="4">
        <v>9.0700000000000003E-2</v>
      </c>
    </row>
    <row r="56" spans="1:11" x14ac:dyDescent="0.15">
      <c r="A56" s="1">
        <v>441</v>
      </c>
      <c r="B56" s="1">
        <v>1202</v>
      </c>
      <c r="C56" s="1">
        <v>105318694912</v>
      </c>
      <c r="D56" s="1">
        <v>23.4</v>
      </c>
      <c r="E56" s="1">
        <v>31.8</v>
      </c>
      <c r="F56" s="4">
        <v>-8.11</v>
      </c>
      <c r="G56" s="1">
        <v>102.7</v>
      </c>
      <c r="H56" s="4">
        <v>7.8899999999999998E-2</v>
      </c>
      <c r="I56" s="1">
        <v>832.6</v>
      </c>
      <c r="J56" s="4">
        <v>2.1899999999999999E-2</v>
      </c>
      <c r="K56" s="4">
        <v>9.0899999999999995E-2</v>
      </c>
    </row>
    <row r="57" spans="1:11" x14ac:dyDescent="0.15">
      <c r="A57" s="1">
        <v>442</v>
      </c>
      <c r="B57" s="1">
        <v>1201.8</v>
      </c>
      <c r="C57" s="1">
        <v>105320669184</v>
      </c>
      <c r="D57" s="1">
        <v>23.4</v>
      </c>
      <c r="E57" s="1">
        <v>32</v>
      </c>
      <c r="F57" s="4">
        <v>-8.11</v>
      </c>
      <c r="G57" s="1">
        <v>102.7</v>
      </c>
      <c r="H57" s="4">
        <v>7.9000000000000001E-2</v>
      </c>
      <c r="I57" s="1">
        <v>832.9</v>
      </c>
      <c r="J57" s="4">
        <v>2.1899999999999999E-2</v>
      </c>
      <c r="K57" s="4">
        <v>9.0899999999999995E-2</v>
      </c>
    </row>
    <row r="58" spans="1:11" x14ac:dyDescent="0.15">
      <c r="A58" s="1">
        <v>443</v>
      </c>
      <c r="B58" s="1">
        <v>1201.5999999999999</v>
      </c>
      <c r="C58" s="1">
        <v>104618754048</v>
      </c>
      <c r="D58" s="1">
        <v>23.2</v>
      </c>
      <c r="E58" s="1">
        <v>32.299999999999997</v>
      </c>
      <c r="F58" s="4">
        <v>-8.11</v>
      </c>
      <c r="G58" s="1">
        <v>102.7</v>
      </c>
      <c r="H58" s="4">
        <v>7.9000000000000001E-2</v>
      </c>
      <c r="I58" s="1">
        <v>833.1</v>
      </c>
      <c r="J58" s="4">
        <v>2.1899999999999999E-2</v>
      </c>
      <c r="K58" s="4">
        <v>9.0800000000000006E-2</v>
      </c>
    </row>
    <row r="59" spans="1:11" x14ac:dyDescent="0.15">
      <c r="A59" s="1">
        <v>444</v>
      </c>
      <c r="B59" s="1">
        <v>1201.4000000000001</v>
      </c>
      <c r="C59" s="1">
        <v>104528773120</v>
      </c>
      <c r="D59" s="1">
        <v>23.3</v>
      </c>
      <c r="E59" s="1">
        <v>32.5</v>
      </c>
      <c r="F59" s="4">
        <v>-8.11</v>
      </c>
      <c r="G59" s="1">
        <v>102.7</v>
      </c>
      <c r="H59" s="4">
        <v>7.9000000000000001E-2</v>
      </c>
      <c r="I59" s="1">
        <v>833.4</v>
      </c>
      <c r="J59" s="4">
        <v>2.1899999999999999E-2</v>
      </c>
      <c r="K59" s="4">
        <v>9.0800000000000006E-2</v>
      </c>
    </row>
    <row r="60" spans="1:11" x14ac:dyDescent="0.15">
      <c r="A60" s="1">
        <v>445</v>
      </c>
      <c r="B60" s="1">
        <v>1201.0999999999999</v>
      </c>
      <c r="C60" s="1">
        <v>104608751616</v>
      </c>
      <c r="D60" s="1">
        <v>23.4</v>
      </c>
      <c r="E60" s="1">
        <v>32.799999999999997</v>
      </c>
      <c r="F60" s="4">
        <v>-8.1199999999999992</v>
      </c>
      <c r="G60" s="1">
        <v>102.7</v>
      </c>
      <c r="H60" s="4">
        <v>7.9000000000000001E-2</v>
      </c>
      <c r="I60" s="1">
        <v>833.6</v>
      </c>
      <c r="J60" s="4">
        <v>2.1899999999999999E-2</v>
      </c>
      <c r="K60" s="4">
        <v>9.0800000000000006E-2</v>
      </c>
    </row>
    <row r="61" spans="1:11" x14ac:dyDescent="0.15">
      <c r="A61" s="1">
        <v>446</v>
      </c>
      <c r="B61" s="1">
        <v>1200.9000000000001</v>
      </c>
      <c r="C61" s="1">
        <v>104538947584</v>
      </c>
      <c r="D61" s="1">
        <v>23.4</v>
      </c>
      <c r="E61" s="1">
        <v>33</v>
      </c>
      <c r="F61" s="4">
        <v>-8.1199999999999992</v>
      </c>
      <c r="G61" s="1">
        <v>102.7</v>
      </c>
      <c r="H61" s="4">
        <v>7.9100000000000004E-2</v>
      </c>
      <c r="I61" s="1">
        <v>833.9</v>
      </c>
      <c r="J61" s="4">
        <v>2.1899999999999999E-2</v>
      </c>
      <c r="K61" s="4">
        <v>9.0800000000000006E-2</v>
      </c>
    </row>
    <row r="62" spans="1:11" x14ac:dyDescent="0.15">
      <c r="A62" s="1">
        <v>447</v>
      </c>
      <c r="B62" s="1">
        <v>1200.7</v>
      </c>
      <c r="C62" s="1">
        <v>104666087424</v>
      </c>
      <c r="D62" s="1">
        <v>23.4</v>
      </c>
      <c r="E62" s="1">
        <v>33.299999999999997</v>
      </c>
      <c r="F62" s="4">
        <v>-8.1199999999999992</v>
      </c>
      <c r="G62" s="1">
        <v>102.7</v>
      </c>
      <c r="H62" s="4">
        <v>7.9100000000000004E-2</v>
      </c>
      <c r="I62" s="1">
        <v>834.1</v>
      </c>
      <c r="J62" s="4">
        <v>2.1899999999999999E-2</v>
      </c>
      <c r="K62" s="4">
        <v>9.0800000000000006E-2</v>
      </c>
    </row>
    <row r="63" spans="1:11" x14ac:dyDescent="0.15">
      <c r="A63" s="1">
        <v>448</v>
      </c>
      <c r="B63" s="1">
        <v>1200.5</v>
      </c>
      <c r="C63" s="1">
        <v>104696643584</v>
      </c>
      <c r="D63" s="1">
        <v>23.4</v>
      </c>
      <c r="E63" s="1">
        <v>33.5</v>
      </c>
      <c r="F63" s="4">
        <v>-8.1199999999999992</v>
      </c>
      <c r="G63" s="1">
        <v>102.7</v>
      </c>
      <c r="H63" s="4">
        <v>7.9100000000000004E-2</v>
      </c>
      <c r="I63" s="1">
        <v>834.3</v>
      </c>
      <c r="J63" s="4">
        <v>2.1899999999999999E-2</v>
      </c>
      <c r="K63" s="4">
        <v>9.0800000000000006E-2</v>
      </c>
    </row>
    <row r="64" spans="1:11" x14ac:dyDescent="0.15">
      <c r="A64" s="1">
        <v>449</v>
      </c>
      <c r="B64" s="1">
        <v>1200.3</v>
      </c>
      <c r="C64" s="1">
        <v>104580358144</v>
      </c>
      <c r="D64" s="1">
        <v>23.5</v>
      </c>
      <c r="E64" s="1">
        <v>33.700000000000003</v>
      </c>
      <c r="F64" s="4">
        <v>-8.1300000000000008</v>
      </c>
      <c r="G64" s="1">
        <v>102.7</v>
      </c>
      <c r="H64" s="4">
        <v>7.9100000000000004E-2</v>
      </c>
      <c r="I64" s="1">
        <v>834.5</v>
      </c>
      <c r="J64" s="4">
        <v>2.1899999999999999E-2</v>
      </c>
      <c r="K64" s="4">
        <v>9.0800000000000006E-2</v>
      </c>
    </row>
    <row r="65" spans="1:11" x14ac:dyDescent="0.15">
      <c r="A65" s="1">
        <v>450</v>
      </c>
      <c r="B65" s="1">
        <v>1200.0999999999999</v>
      </c>
      <c r="C65" s="1">
        <v>104541446144</v>
      </c>
      <c r="D65" s="1">
        <v>23.5</v>
      </c>
      <c r="E65" s="1">
        <v>34</v>
      </c>
      <c r="F65" s="4">
        <v>-8.1300000000000008</v>
      </c>
      <c r="G65" s="1">
        <v>102.7</v>
      </c>
      <c r="H65" s="4">
        <v>7.9100000000000004E-2</v>
      </c>
      <c r="I65" s="1">
        <v>834.7</v>
      </c>
      <c r="J65" s="4">
        <v>2.1899999999999999E-2</v>
      </c>
      <c r="K65" s="4">
        <v>9.0800000000000006E-2</v>
      </c>
    </row>
    <row r="66" spans="1:11" x14ac:dyDescent="0.15">
      <c r="A66" s="1">
        <v>451</v>
      </c>
      <c r="B66" s="1">
        <v>1199.9000000000001</v>
      </c>
      <c r="C66" s="1">
        <v>104436195328</v>
      </c>
      <c r="D66" s="1">
        <v>23.5</v>
      </c>
      <c r="E66" s="1">
        <v>34.299999999999997</v>
      </c>
      <c r="F66" s="4">
        <v>-8.1300000000000008</v>
      </c>
      <c r="G66" s="1">
        <v>102.7</v>
      </c>
      <c r="H66" s="4">
        <v>7.9200000000000007E-2</v>
      </c>
      <c r="I66" s="1">
        <v>834.9</v>
      </c>
      <c r="J66" s="4">
        <v>2.1899999999999999E-2</v>
      </c>
      <c r="K66" s="4">
        <v>9.0800000000000006E-2</v>
      </c>
    </row>
    <row r="67" spans="1:11" x14ac:dyDescent="0.15">
      <c r="A67" s="1">
        <v>452</v>
      </c>
      <c r="B67" s="1">
        <v>1199.7</v>
      </c>
      <c r="C67" s="1">
        <v>104409989120</v>
      </c>
      <c r="D67" s="1">
        <v>23.5</v>
      </c>
      <c r="E67" s="1">
        <v>34.5</v>
      </c>
      <c r="F67" s="4">
        <v>-8.1300000000000008</v>
      </c>
      <c r="G67" s="1">
        <v>102.7</v>
      </c>
      <c r="H67" s="4">
        <v>7.9200000000000007E-2</v>
      </c>
      <c r="I67" s="1">
        <v>835.1</v>
      </c>
      <c r="J67" s="4">
        <v>2.1899999999999999E-2</v>
      </c>
      <c r="K67" s="4">
        <v>9.0800000000000006E-2</v>
      </c>
    </row>
    <row r="68" spans="1:11" x14ac:dyDescent="0.15">
      <c r="A68" s="1">
        <v>453</v>
      </c>
      <c r="B68" s="1">
        <v>1199.5999999999999</v>
      </c>
      <c r="C68" s="1">
        <v>104332648448</v>
      </c>
      <c r="D68" s="1">
        <v>23.5</v>
      </c>
      <c r="E68" s="1">
        <v>34.799999999999997</v>
      </c>
      <c r="F68" s="4">
        <v>-8.1300000000000008</v>
      </c>
      <c r="G68" s="1">
        <v>102.7</v>
      </c>
      <c r="H68" s="4">
        <v>7.9200000000000007E-2</v>
      </c>
      <c r="I68" s="1">
        <v>835.3</v>
      </c>
      <c r="J68" s="4">
        <v>2.1899999999999999E-2</v>
      </c>
      <c r="K68" s="4">
        <v>9.0800000000000006E-2</v>
      </c>
    </row>
    <row r="69" spans="1:11" x14ac:dyDescent="0.15">
      <c r="A69" s="1">
        <v>454</v>
      </c>
      <c r="B69" s="1">
        <v>1199.4000000000001</v>
      </c>
      <c r="C69" s="1">
        <v>104280825856</v>
      </c>
      <c r="D69" s="1">
        <v>23.5</v>
      </c>
      <c r="E69" s="1">
        <v>35</v>
      </c>
      <c r="F69" s="4">
        <v>-8.14</v>
      </c>
      <c r="G69" s="1">
        <v>102.7</v>
      </c>
      <c r="H69" s="4">
        <v>7.9200000000000007E-2</v>
      </c>
      <c r="I69" s="1">
        <v>835.5</v>
      </c>
      <c r="J69" s="4">
        <v>2.1899999999999999E-2</v>
      </c>
      <c r="K69" s="4">
        <v>9.0800000000000006E-2</v>
      </c>
    </row>
    <row r="70" spans="1:11" x14ac:dyDescent="0.15">
      <c r="A70" s="1">
        <v>455</v>
      </c>
      <c r="B70" s="1">
        <v>1199.2</v>
      </c>
      <c r="C70" s="1">
        <v>104227414016</v>
      </c>
      <c r="D70" s="1">
        <v>23.4</v>
      </c>
      <c r="E70" s="1">
        <v>35.299999999999997</v>
      </c>
      <c r="F70" s="4">
        <v>-8.14</v>
      </c>
      <c r="G70" s="1">
        <v>102.7</v>
      </c>
      <c r="H70" s="4">
        <v>7.9200000000000007E-2</v>
      </c>
      <c r="I70" s="1">
        <v>835.7</v>
      </c>
      <c r="J70" s="4">
        <v>2.1899999999999999E-2</v>
      </c>
      <c r="K70" s="4">
        <v>9.0800000000000006E-2</v>
      </c>
    </row>
    <row r="71" spans="1:11" x14ac:dyDescent="0.15">
      <c r="A71" s="1">
        <v>456</v>
      </c>
      <c r="B71" s="1">
        <v>1199.0999999999999</v>
      </c>
      <c r="C71" s="1">
        <v>104238276608</v>
      </c>
      <c r="D71" s="1">
        <v>23.4</v>
      </c>
      <c r="E71" s="1">
        <v>35.6</v>
      </c>
      <c r="F71" s="4">
        <v>-8.14</v>
      </c>
      <c r="G71" s="1">
        <v>102.7</v>
      </c>
      <c r="H71" s="4">
        <v>7.9200000000000007E-2</v>
      </c>
      <c r="I71" s="1">
        <v>835.9</v>
      </c>
      <c r="J71" s="4">
        <v>2.1899999999999999E-2</v>
      </c>
      <c r="K71" s="4">
        <v>9.0800000000000006E-2</v>
      </c>
    </row>
    <row r="72" spans="1:11" x14ac:dyDescent="0.15">
      <c r="A72" s="1">
        <v>457</v>
      </c>
      <c r="B72" s="1">
        <v>1198.9000000000001</v>
      </c>
      <c r="C72" s="1">
        <v>104148246528</v>
      </c>
      <c r="D72" s="1">
        <v>23.3</v>
      </c>
      <c r="E72" s="1">
        <v>35.799999999999997</v>
      </c>
      <c r="F72" s="4">
        <v>-8.14</v>
      </c>
      <c r="G72" s="1">
        <v>102.7</v>
      </c>
      <c r="H72" s="4">
        <v>7.9299999999999995E-2</v>
      </c>
      <c r="I72" s="1">
        <v>836.1</v>
      </c>
      <c r="J72" s="4">
        <v>2.1899999999999999E-2</v>
      </c>
      <c r="K72" s="4">
        <v>9.0800000000000006E-2</v>
      </c>
    </row>
    <row r="73" spans="1:11" x14ac:dyDescent="0.15">
      <c r="A73" s="1">
        <v>458</v>
      </c>
      <c r="B73" s="1">
        <v>1198.7</v>
      </c>
      <c r="C73" s="1">
        <v>104070733824</v>
      </c>
      <c r="D73" s="1">
        <v>23.3</v>
      </c>
      <c r="E73" s="1">
        <v>36.1</v>
      </c>
      <c r="F73" s="4">
        <v>-8.14</v>
      </c>
      <c r="G73" s="1">
        <v>102.7</v>
      </c>
      <c r="H73" s="4">
        <v>7.9299999999999995E-2</v>
      </c>
      <c r="I73" s="1">
        <v>836.3</v>
      </c>
      <c r="J73" s="4">
        <v>2.1899999999999999E-2</v>
      </c>
      <c r="K73" s="4">
        <v>9.0800000000000006E-2</v>
      </c>
    </row>
    <row r="74" spans="1:11" x14ac:dyDescent="0.15">
      <c r="A74" s="1">
        <v>459</v>
      </c>
      <c r="B74" s="1">
        <v>1198.4000000000001</v>
      </c>
      <c r="C74" s="1">
        <v>103959175168</v>
      </c>
      <c r="D74" s="1">
        <v>23.3</v>
      </c>
      <c r="E74" s="1">
        <v>36.299999999999997</v>
      </c>
      <c r="F74" s="4">
        <v>-8.14</v>
      </c>
      <c r="G74" s="1">
        <v>102.7</v>
      </c>
      <c r="H74" s="4">
        <v>7.9299999999999995E-2</v>
      </c>
      <c r="I74" s="1">
        <v>836.5</v>
      </c>
      <c r="J74" s="4">
        <v>2.1899999999999999E-2</v>
      </c>
      <c r="K74" s="4">
        <v>9.0800000000000006E-2</v>
      </c>
    </row>
    <row r="75" spans="1:11" x14ac:dyDescent="0.15">
      <c r="A75" s="1">
        <v>460</v>
      </c>
      <c r="B75" s="1">
        <v>1198.2</v>
      </c>
      <c r="C75" s="1">
        <v>103983153152</v>
      </c>
      <c r="D75" s="1">
        <v>23.3</v>
      </c>
      <c r="E75" s="1">
        <v>36.6</v>
      </c>
      <c r="F75" s="4">
        <v>-8.15</v>
      </c>
      <c r="G75" s="1">
        <v>102.7</v>
      </c>
      <c r="H75" s="4">
        <v>7.9299999999999995E-2</v>
      </c>
      <c r="I75" s="1">
        <v>836.7</v>
      </c>
      <c r="J75" s="4">
        <v>2.1899999999999999E-2</v>
      </c>
      <c r="K75" s="4">
        <v>9.0800000000000006E-2</v>
      </c>
    </row>
    <row r="76" spans="1:11" x14ac:dyDescent="0.15">
      <c r="A76" s="1">
        <v>461</v>
      </c>
      <c r="B76" s="1">
        <v>1197.8</v>
      </c>
      <c r="C76" s="1">
        <v>103888535552</v>
      </c>
      <c r="D76" s="1">
        <v>23.2</v>
      </c>
      <c r="E76" s="1">
        <v>36.799999999999997</v>
      </c>
      <c r="F76" s="4">
        <v>-8.15</v>
      </c>
      <c r="G76" s="1">
        <v>102.7</v>
      </c>
      <c r="H76" s="4">
        <v>7.9299999999999995E-2</v>
      </c>
      <c r="I76" s="1">
        <v>836.8</v>
      </c>
      <c r="J76" s="4">
        <v>2.1899999999999999E-2</v>
      </c>
      <c r="K76" s="4">
        <v>9.0800000000000006E-2</v>
      </c>
    </row>
    <row r="77" spans="1:11" x14ac:dyDescent="0.15">
      <c r="A77" s="1">
        <v>462</v>
      </c>
      <c r="B77" s="1">
        <v>1197.5999999999999</v>
      </c>
      <c r="C77" s="1">
        <v>103815462912</v>
      </c>
      <c r="D77" s="1">
        <v>23.2</v>
      </c>
      <c r="E77" s="1">
        <v>37.1</v>
      </c>
      <c r="F77" s="4">
        <v>-8.15</v>
      </c>
      <c r="G77" s="1">
        <v>102.7</v>
      </c>
      <c r="H77" s="4">
        <v>7.9399999999999998E-2</v>
      </c>
      <c r="I77" s="1">
        <v>837</v>
      </c>
      <c r="J77" s="4">
        <v>2.1899999999999999E-2</v>
      </c>
      <c r="K77" s="4">
        <v>9.0800000000000006E-2</v>
      </c>
    </row>
    <row r="78" spans="1:11" x14ac:dyDescent="0.15">
      <c r="A78" s="1">
        <v>463</v>
      </c>
      <c r="B78" s="1">
        <v>1197.5</v>
      </c>
      <c r="C78" s="1">
        <v>103807483904</v>
      </c>
      <c r="D78" s="1">
        <v>23.2</v>
      </c>
      <c r="E78" s="1">
        <v>37.299999999999997</v>
      </c>
      <c r="F78" s="4">
        <v>-8.15</v>
      </c>
      <c r="G78" s="1">
        <v>102.7</v>
      </c>
      <c r="H78" s="4">
        <v>7.9399999999999998E-2</v>
      </c>
      <c r="I78" s="1">
        <v>837.2</v>
      </c>
      <c r="J78" s="4">
        <v>2.1899999999999999E-2</v>
      </c>
      <c r="K78" s="4">
        <v>9.0800000000000006E-2</v>
      </c>
    </row>
    <row r="79" spans="1:11" x14ac:dyDescent="0.15">
      <c r="A79" s="1">
        <v>464</v>
      </c>
      <c r="B79" s="1">
        <v>1197.3</v>
      </c>
      <c r="C79" s="1">
        <v>103788158976</v>
      </c>
      <c r="D79" s="1">
        <v>23.2</v>
      </c>
      <c r="E79" s="1">
        <v>37.6</v>
      </c>
      <c r="F79" s="4">
        <v>-8.15</v>
      </c>
      <c r="G79" s="1">
        <v>102.7</v>
      </c>
      <c r="H79" s="4">
        <v>7.9399999999999998E-2</v>
      </c>
      <c r="I79" s="1">
        <v>837.3</v>
      </c>
      <c r="J79" s="4">
        <v>2.1899999999999999E-2</v>
      </c>
      <c r="K79" s="4">
        <v>9.0800000000000006E-2</v>
      </c>
    </row>
    <row r="80" spans="1:11" x14ac:dyDescent="0.15">
      <c r="A80" s="1">
        <v>465</v>
      </c>
      <c r="B80" s="1">
        <v>1197.0999999999999</v>
      </c>
      <c r="C80" s="1">
        <v>103810850816</v>
      </c>
      <c r="D80" s="1">
        <v>23.3</v>
      </c>
      <c r="E80" s="1">
        <v>37.799999999999997</v>
      </c>
      <c r="F80" s="4">
        <v>-8.15</v>
      </c>
      <c r="G80" s="1">
        <v>102.7</v>
      </c>
      <c r="H80" s="4">
        <v>7.9399999999999998E-2</v>
      </c>
      <c r="I80" s="1">
        <v>837.5</v>
      </c>
      <c r="J80" s="4">
        <v>2.1899999999999999E-2</v>
      </c>
      <c r="K80" s="4">
        <v>9.0800000000000006E-2</v>
      </c>
    </row>
    <row r="81" spans="1:11" x14ac:dyDescent="0.15">
      <c r="A81" s="1">
        <v>466</v>
      </c>
      <c r="B81" s="1">
        <v>1196.8</v>
      </c>
      <c r="C81" s="1">
        <v>103917821952</v>
      </c>
      <c r="D81" s="1">
        <v>23.3</v>
      </c>
      <c r="E81" s="1">
        <v>38.1</v>
      </c>
      <c r="F81" s="4">
        <v>-8.16</v>
      </c>
      <c r="G81" s="1">
        <v>102.7</v>
      </c>
      <c r="H81" s="4">
        <v>7.9399999999999998E-2</v>
      </c>
      <c r="I81" s="1">
        <v>837.6</v>
      </c>
      <c r="J81" s="4">
        <v>2.18E-2</v>
      </c>
      <c r="K81" s="4">
        <v>9.0800000000000006E-2</v>
      </c>
    </row>
    <row r="82" spans="1:11" x14ac:dyDescent="0.15">
      <c r="A82" s="1">
        <v>467</v>
      </c>
      <c r="B82" s="1">
        <v>1196.7</v>
      </c>
      <c r="C82" s="1">
        <v>103761567744</v>
      </c>
      <c r="D82" s="1">
        <v>23.3</v>
      </c>
      <c r="E82" s="1">
        <v>38.4</v>
      </c>
      <c r="F82" s="4">
        <v>-8.16</v>
      </c>
      <c r="G82" s="1">
        <v>102.7</v>
      </c>
      <c r="H82" s="4">
        <v>7.9399999999999998E-2</v>
      </c>
      <c r="I82" s="1">
        <v>837.8</v>
      </c>
      <c r="J82" s="4">
        <v>2.18E-2</v>
      </c>
      <c r="K82" s="4">
        <v>9.0800000000000006E-2</v>
      </c>
    </row>
    <row r="83" spans="1:11" x14ac:dyDescent="0.15">
      <c r="A83" s="1">
        <v>468</v>
      </c>
      <c r="B83" s="1">
        <v>1196.5</v>
      </c>
      <c r="C83" s="1">
        <v>103753236480</v>
      </c>
      <c r="D83" s="1">
        <v>23.4</v>
      </c>
      <c r="E83" s="1">
        <v>38.6</v>
      </c>
      <c r="F83" s="4">
        <v>-8.16</v>
      </c>
      <c r="G83" s="1">
        <v>102.7</v>
      </c>
      <c r="H83" s="4">
        <v>7.9399999999999998E-2</v>
      </c>
      <c r="I83" s="1">
        <v>838</v>
      </c>
      <c r="J83" s="4">
        <v>2.18E-2</v>
      </c>
      <c r="K83" s="4">
        <v>9.0800000000000006E-2</v>
      </c>
    </row>
    <row r="84" spans="1:11" x14ac:dyDescent="0.15">
      <c r="A84" s="1">
        <v>469</v>
      </c>
      <c r="B84" s="1">
        <v>1196.3</v>
      </c>
      <c r="C84" s="1">
        <v>103755186176</v>
      </c>
      <c r="D84" s="1">
        <v>23.4</v>
      </c>
      <c r="E84" s="1">
        <v>38.9</v>
      </c>
      <c r="F84" s="4">
        <v>-8.16</v>
      </c>
      <c r="G84" s="1">
        <v>102.7</v>
      </c>
      <c r="H84" s="4">
        <v>7.9500000000000001E-2</v>
      </c>
      <c r="I84" s="1">
        <v>838.1</v>
      </c>
      <c r="J84" s="4">
        <v>2.18E-2</v>
      </c>
      <c r="K84" s="4">
        <v>9.0800000000000006E-2</v>
      </c>
    </row>
    <row r="85" spans="1:11" x14ac:dyDescent="0.15">
      <c r="A85" s="1">
        <v>470</v>
      </c>
      <c r="B85" s="1">
        <v>1196.2</v>
      </c>
      <c r="C85" s="1">
        <v>103733215232</v>
      </c>
      <c r="D85" s="1">
        <v>23.4</v>
      </c>
      <c r="E85" s="1">
        <v>39.1</v>
      </c>
      <c r="F85" s="4">
        <v>-8.16</v>
      </c>
      <c r="G85" s="1">
        <v>102.7</v>
      </c>
      <c r="H85" s="4">
        <v>7.9500000000000001E-2</v>
      </c>
      <c r="I85" s="1">
        <v>838.3</v>
      </c>
      <c r="J85" s="4">
        <v>2.18E-2</v>
      </c>
      <c r="K85" s="4">
        <v>9.0800000000000006E-2</v>
      </c>
    </row>
    <row r="86" spans="1:11" x14ac:dyDescent="0.15">
      <c r="A86" s="1">
        <v>471</v>
      </c>
      <c r="B86" s="1">
        <v>1196.0999999999999</v>
      </c>
      <c r="C86" s="1">
        <v>103725064192</v>
      </c>
      <c r="D86" s="1">
        <v>23.4</v>
      </c>
      <c r="E86" s="1">
        <v>39.4</v>
      </c>
      <c r="F86" s="4">
        <v>-8.16</v>
      </c>
      <c r="G86" s="1">
        <v>102.7</v>
      </c>
      <c r="H86" s="4">
        <v>7.9500000000000001E-2</v>
      </c>
      <c r="I86" s="1">
        <v>838.4</v>
      </c>
      <c r="J86" s="4">
        <v>2.18E-2</v>
      </c>
      <c r="K86" s="4">
        <v>9.0800000000000006E-2</v>
      </c>
    </row>
    <row r="87" spans="1:11" x14ac:dyDescent="0.15">
      <c r="A87" s="1">
        <v>472</v>
      </c>
      <c r="B87" s="1">
        <v>1195.9000000000001</v>
      </c>
      <c r="C87" s="1">
        <v>104179376128</v>
      </c>
      <c r="D87" s="1">
        <v>23.4</v>
      </c>
      <c r="E87" s="1">
        <v>39.700000000000003</v>
      </c>
      <c r="F87" s="4">
        <v>-8.17</v>
      </c>
      <c r="G87" s="1">
        <v>102.7</v>
      </c>
      <c r="H87" s="4">
        <v>7.9500000000000001E-2</v>
      </c>
      <c r="I87" s="1">
        <v>838.6</v>
      </c>
      <c r="J87" s="4">
        <v>2.18E-2</v>
      </c>
      <c r="K87" s="4">
        <v>9.0800000000000006E-2</v>
      </c>
    </row>
    <row r="88" spans="1:11" x14ac:dyDescent="0.15">
      <c r="A88" s="1">
        <v>473</v>
      </c>
      <c r="B88" s="1">
        <v>1195.8</v>
      </c>
      <c r="C88" s="1">
        <v>103821844480</v>
      </c>
      <c r="D88" s="1">
        <v>23.4</v>
      </c>
      <c r="E88" s="1">
        <v>39.9</v>
      </c>
      <c r="F88" s="4">
        <v>-8.17</v>
      </c>
      <c r="G88" s="1">
        <v>102.7</v>
      </c>
      <c r="H88" s="4">
        <v>7.9500000000000001E-2</v>
      </c>
      <c r="I88" s="1">
        <v>838.7</v>
      </c>
      <c r="J88" s="4">
        <v>2.18E-2</v>
      </c>
      <c r="K88" s="4">
        <v>9.0800000000000006E-2</v>
      </c>
    </row>
    <row r="89" spans="1:11" x14ac:dyDescent="0.15">
      <c r="A89" s="1">
        <v>474</v>
      </c>
      <c r="B89" s="1">
        <v>1195.5999999999999</v>
      </c>
      <c r="C89" s="1">
        <v>104336744448</v>
      </c>
      <c r="D89" s="1">
        <v>23.4</v>
      </c>
      <c r="E89" s="1">
        <v>40.200000000000003</v>
      </c>
      <c r="F89" s="4">
        <v>-8.17</v>
      </c>
      <c r="G89" s="1">
        <v>102.7</v>
      </c>
      <c r="H89" s="4">
        <v>7.9500000000000001E-2</v>
      </c>
      <c r="I89" s="1">
        <v>838.9</v>
      </c>
      <c r="J89" s="4">
        <v>2.18E-2</v>
      </c>
      <c r="K89" s="4">
        <v>9.0800000000000006E-2</v>
      </c>
    </row>
    <row r="90" spans="1:11" x14ac:dyDescent="0.15">
      <c r="A90" s="1">
        <v>475</v>
      </c>
      <c r="B90" s="1">
        <v>1195.5999999999999</v>
      </c>
      <c r="C90" s="1">
        <v>103461208064</v>
      </c>
      <c r="D90" s="1">
        <v>23.5</v>
      </c>
      <c r="E90" s="1">
        <v>40.4</v>
      </c>
      <c r="F90" s="4">
        <v>-8.17</v>
      </c>
      <c r="G90" s="1">
        <v>102.7</v>
      </c>
      <c r="H90" s="4">
        <v>7.9500000000000001E-2</v>
      </c>
      <c r="I90" s="1">
        <v>839</v>
      </c>
      <c r="J90" s="4">
        <v>2.18E-2</v>
      </c>
      <c r="K90" s="4">
        <v>9.0800000000000006E-2</v>
      </c>
    </row>
    <row r="91" spans="1:11" x14ac:dyDescent="0.15">
      <c r="A91" s="1">
        <v>476</v>
      </c>
      <c r="B91" s="1">
        <v>1195.4000000000001</v>
      </c>
      <c r="C91" s="1">
        <v>103389470720</v>
      </c>
      <c r="D91" s="1">
        <v>23.5</v>
      </c>
      <c r="E91" s="1">
        <v>40.700000000000003</v>
      </c>
      <c r="F91" s="4">
        <v>-8.17</v>
      </c>
      <c r="G91" s="1">
        <v>102.7</v>
      </c>
      <c r="H91" s="4">
        <v>7.9600000000000004E-2</v>
      </c>
      <c r="I91" s="1">
        <v>839.2</v>
      </c>
      <c r="J91" s="4">
        <v>2.18E-2</v>
      </c>
      <c r="K91" s="4">
        <v>9.0800000000000006E-2</v>
      </c>
    </row>
    <row r="92" spans="1:11" x14ac:dyDescent="0.15">
      <c r="A92" s="1">
        <v>477</v>
      </c>
      <c r="B92" s="1">
        <v>1195.3</v>
      </c>
      <c r="C92" s="1">
        <v>103393886208</v>
      </c>
      <c r="D92" s="1">
        <v>23.4</v>
      </c>
      <c r="E92" s="1">
        <v>40.9</v>
      </c>
      <c r="F92" s="4">
        <v>-8.17</v>
      </c>
      <c r="G92" s="1">
        <v>102.7</v>
      </c>
      <c r="H92" s="4">
        <v>7.9600000000000004E-2</v>
      </c>
      <c r="I92" s="1">
        <v>839.3</v>
      </c>
      <c r="J92" s="4">
        <v>2.18E-2</v>
      </c>
      <c r="K92" s="4">
        <v>9.0800000000000006E-2</v>
      </c>
    </row>
    <row r="93" spans="1:11" x14ac:dyDescent="0.15">
      <c r="A93" s="1">
        <v>478</v>
      </c>
      <c r="B93" s="1">
        <v>1195.2</v>
      </c>
      <c r="C93" s="1">
        <v>103446192128</v>
      </c>
      <c r="D93" s="1">
        <v>23.4</v>
      </c>
      <c r="E93" s="1">
        <v>41.2</v>
      </c>
      <c r="F93" s="4">
        <v>-8.17</v>
      </c>
      <c r="G93" s="1">
        <v>102.7</v>
      </c>
      <c r="H93" s="4">
        <v>7.9600000000000004E-2</v>
      </c>
      <c r="I93" s="1">
        <v>839.4</v>
      </c>
      <c r="J93" s="4">
        <v>2.18E-2</v>
      </c>
      <c r="K93" s="4">
        <v>9.0800000000000006E-2</v>
      </c>
    </row>
    <row r="94" spans="1:11" x14ac:dyDescent="0.15">
      <c r="A94" s="1">
        <v>479</v>
      </c>
      <c r="B94" s="1">
        <v>1195.0999999999999</v>
      </c>
      <c r="C94" s="1">
        <v>103452377088</v>
      </c>
      <c r="D94" s="1">
        <v>23.3</v>
      </c>
      <c r="E94" s="1">
        <v>41.5</v>
      </c>
      <c r="F94" s="4">
        <v>-8.17</v>
      </c>
      <c r="G94" s="1">
        <v>102.7</v>
      </c>
      <c r="H94" s="4">
        <v>7.9600000000000004E-2</v>
      </c>
      <c r="I94" s="1">
        <v>839.6</v>
      </c>
      <c r="J94" s="4">
        <v>2.18E-2</v>
      </c>
      <c r="K94" s="4">
        <v>9.0800000000000006E-2</v>
      </c>
    </row>
    <row r="95" spans="1:11" x14ac:dyDescent="0.15">
      <c r="A95" s="1">
        <v>480</v>
      </c>
      <c r="B95" s="1">
        <v>1195</v>
      </c>
      <c r="C95" s="1">
        <v>103429226496</v>
      </c>
      <c r="D95" s="1">
        <v>23.3</v>
      </c>
      <c r="E95" s="1">
        <v>41.7</v>
      </c>
      <c r="F95" s="4">
        <v>-8.18</v>
      </c>
      <c r="G95" s="1">
        <v>102.7</v>
      </c>
      <c r="H95" s="4">
        <v>7.9600000000000004E-2</v>
      </c>
      <c r="I95" s="1">
        <v>839.7</v>
      </c>
      <c r="J95" s="4">
        <v>2.18E-2</v>
      </c>
      <c r="K95" s="4">
        <v>9.0800000000000006E-2</v>
      </c>
    </row>
    <row r="96" spans="1:11" x14ac:dyDescent="0.15">
      <c r="A96" s="1">
        <v>481</v>
      </c>
      <c r="B96" s="1">
        <v>1194.9000000000001</v>
      </c>
      <c r="C96" s="1">
        <v>103358390272</v>
      </c>
      <c r="D96" s="1">
        <v>23.1</v>
      </c>
      <c r="E96" s="1">
        <v>42</v>
      </c>
      <c r="F96" s="4">
        <v>-8.18</v>
      </c>
      <c r="G96" s="1">
        <v>102.7</v>
      </c>
      <c r="H96" s="4">
        <v>7.9600000000000004E-2</v>
      </c>
      <c r="I96" s="1">
        <v>839.8</v>
      </c>
      <c r="J96" s="4">
        <v>2.18E-2</v>
      </c>
      <c r="K96" s="4">
        <v>9.0800000000000006E-2</v>
      </c>
    </row>
    <row r="97" spans="1:11" x14ac:dyDescent="0.15">
      <c r="A97" s="1">
        <v>482</v>
      </c>
      <c r="B97" s="1">
        <v>1194.9000000000001</v>
      </c>
      <c r="C97" s="1">
        <v>103303831552</v>
      </c>
      <c r="D97" s="1">
        <v>23</v>
      </c>
      <c r="E97" s="1">
        <v>42.2</v>
      </c>
      <c r="F97" s="4">
        <v>-8.18</v>
      </c>
      <c r="G97" s="1">
        <v>102.7</v>
      </c>
      <c r="H97" s="4">
        <v>7.9600000000000004E-2</v>
      </c>
      <c r="I97" s="1">
        <v>840</v>
      </c>
      <c r="J97" s="4">
        <v>2.18E-2</v>
      </c>
      <c r="K97" s="4">
        <v>9.0800000000000006E-2</v>
      </c>
    </row>
    <row r="98" spans="1:11" x14ac:dyDescent="0.15">
      <c r="A98" s="1">
        <v>483</v>
      </c>
      <c r="B98" s="1">
        <v>1194.8</v>
      </c>
      <c r="C98" s="1">
        <v>103337377792</v>
      </c>
      <c r="D98" s="1">
        <v>23.1</v>
      </c>
      <c r="E98" s="1">
        <v>42.5</v>
      </c>
      <c r="F98" s="4">
        <v>-8.18</v>
      </c>
      <c r="G98" s="1">
        <v>102.7</v>
      </c>
      <c r="H98" s="4">
        <v>7.9600000000000004E-2</v>
      </c>
      <c r="I98" s="1">
        <v>840.1</v>
      </c>
      <c r="J98" s="4">
        <v>2.18E-2</v>
      </c>
      <c r="K98" s="4">
        <v>9.0800000000000006E-2</v>
      </c>
    </row>
    <row r="99" spans="1:11" x14ac:dyDescent="0.15">
      <c r="A99" s="1">
        <v>484</v>
      </c>
      <c r="B99" s="1">
        <v>1194.5</v>
      </c>
      <c r="C99" s="1">
        <v>103347265536</v>
      </c>
      <c r="D99" s="1">
        <v>23.2</v>
      </c>
      <c r="E99" s="1">
        <v>42.8</v>
      </c>
      <c r="F99" s="4">
        <v>-8.18</v>
      </c>
      <c r="G99" s="1">
        <v>102.7</v>
      </c>
      <c r="H99" s="4">
        <v>7.9699999999999993E-2</v>
      </c>
      <c r="I99" s="1">
        <v>840.2</v>
      </c>
      <c r="J99" s="4">
        <v>2.18E-2</v>
      </c>
      <c r="K99" s="4">
        <v>9.0800000000000006E-2</v>
      </c>
    </row>
    <row r="100" spans="1:11" x14ac:dyDescent="0.15">
      <c r="A100" s="1">
        <v>485</v>
      </c>
      <c r="B100" s="1">
        <v>1194.3</v>
      </c>
      <c r="C100" s="1">
        <v>103349207040</v>
      </c>
      <c r="D100" s="1">
        <v>23.3</v>
      </c>
      <c r="E100" s="1">
        <v>43</v>
      </c>
      <c r="F100" s="4">
        <v>-8.18</v>
      </c>
      <c r="G100" s="1">
        <v>102.7</v>
      </c>
      <c r="H100" s="4">
        <v>7.9699999999999993E-2</v>
      </c>
      <c r="I100" s="1">
        <v>840.4</v>
      </c>
      <c r="J100" s="4">
        <v>2.18E-2</v>
      </c>
      <c r="K100" s="4">
        <v>9.0800000000000006E-2</v>
      </c>
    </row>
    <row r="101" spans="1:11" x14ac:dyDescent="0.15">
      <c r="A101" s="1">
        <v>486</v>
      </c>
      <c r="B101" s="1">
        <v>1194.0999999999999</v>
      </c>
      <c r="C101" s="1">
        <v>103362273280</v>
      </c>
      <c r="D101" s="1">
        <v>23.3</v>
      </c>
      <c r="E101" s="1">
        <v>43.3</v>
      </c>
      <c r="F101" s="4">
        <v>-8.18</v>
      </c>
      <c r="G101" s="1">
        <v>102.7</v>
      </c>
      <c r="H101" s="4">
        <v>7.9699999999999993E-2</v>
      </c>
      <c r="I101" s="1">
        <v>840.4</v>
      </c>
      <c r="J101" s="4">
        <v>2.18E-2</v>
      </c>
      <c r="K101" s="4">
        <v>9.0800000000000006E-2</v>
      </c>
    </row>
    <row r="102" spans="1:11" x14ac:dyDescent="0.15">
      <c r="A102" s="1">
        <v>487</v>
      </c>
      <c r="B102" s="1">
        <v>1194</v>
      </c>
      <c r="C102" s="1">
        <v>103359094784</v>
      </c>
      <c r="D102" s="1">
        <v>23.4</v>
      </c>
      <c r="E102" s="1">
        <v>43.6</v>
      </c>
      <c r="F102" s="4">
        <v>-8.18</v>
      </c>
      <c r="G102" s="1">
        <v>102.7</v>
      </c>
      <c r="H102" s="4">
        <v>7.9699999999999993E-2</v>
      </c>
      <c r="I102" s="1">
        <v>840.6</v>
      </c>
      <c r="J102" s="4">
        <v>2.18E-2</v>
      </c>
      <c r="K102" s="4">
        <v>9.0800000000000006E-2</v>
      </c>
    </row>
    <row r="103" spans="1:11" x14ac:dyDescent="0.15">
      <c r="A103" s="1">
        <v>488</v>
      </c>
      <c r="B103" s="1">
        <v>1193.9000000000001</v>
      </c>
      <c r="C103" s="1">
        <v>103304544256</v>
      </c>
      <c r="D103" s="1">
        <v>23.3</v>
      </c>
      <c r="E103" s="1">
        <v>43.8</v>
      </c>
      <c r="F103" s="4">
        <v>-8.19</v>
      </c>
      <c r="G103" s="1">
        <v>102.7</v>
      </c>
      <c r="H103" s="4">
        <v>7.9699999999999993E-2</v>
      </c>
      <c r="I103" s="1">
        <v>840.7</v>
      </c>
      <c r="J103" s="4">
        <v>2.18E-2</v>
      </c>
      <c r="K103" s="4">
        <v>9.0800000000000006E-2</v>
      </c>
    </row>
    <row r="104" spans="1:11" x14ac:dyDescent="0.15">
      <c r="A104" s="1">
        <v>489</v>
      </c>
      <c r="B104" s="1">
        <v>1193.8</v>
      </c>
      <c r="C104" s="1">
        <v>103311958016</v>
      </c>
      <c r="D104" s="1">
        <v>23.4</v>
      </c>
      <c r="E104" s="1">
        <v>44.1</v>
      </c>
      <c r="F104" s="4">
        <v>-8.19</v>
      </c>
      <c r="G104" s="1">
        <v>102.7</v>
      </c>
      <c r="H104" s="4">
        <v>7.9699999999999993E-2</v>
      </c>
      <c r="I104" s="1">
        <v>840.8</v>
      </c>
      <c r="J104" s="4">
        <v>2.18E-2</v>
      </c>
      <c r="K104" s="4">
        <v>9.0800000000000006E-2</v>
      </c>
    </row>
    <row r="105" spans="1:11" x14ac:dyDescent="0.15">
      <c r="A105" s="1">
        <v>490</v>
      </c>
      <c r="B105" s="1">
        <v>1193.7</v>
      </c>
      <c r="C105" s="1">
        <v>103273660416</v>
      </c>
      <c r="D105" s="1">
        <v>23.2</v>
      </c>
      <c r="E105" s="1">
        <v>44.3</v>
      </c>
      <c r="F105" s="4">
        <v>-8.19</v>
      </c>
      <c r="G105" s="1">
        <v>102.7</v>
      </c>
      <c r="H105" s="4">
        <v>7.9699999999999993E-2</v>
      </c>
      <c r="I105" s="1">
        <v>840.9</v>
      </c>
      <c r="J105" s="4">
        <v>2.18E-2</v>
      </c>
      <c r="K105" s="4">
        <v>9.0800000000000006E-2</v>
      </c>
    </row>
    <row r="106" spans="1:11" x14ac:dyDescent="0.15">
      <c r="A106" s="1">
        <v>491</v>
      </c>
      <c r="B106" s="1">
        <v>1193.5999999999999</v>
      </c>
      <c r="C106" s="1">
        <v>103238369280</v>
      </c>
      <c r="D106" s="1">
        <v>23.2</v>
      </c>
      <c r="E106" s="1">
        <v>44.6</v>
      </c>
      <c r="F106" s="4">
        <v>-8.19</v>
      </c>
      <c r="G106" s="1">
        <v>102.7</v>
      </c>
      <c r="H106" s="4">
        <v>7.9699999999999993E-2</v>
      </c>
      <c r="I106" s="1">
        <v>841</v>
      </c>
      <c r="J106" s="4">
        <v>2.18E-2</v>
      </c>
      <c r="K106" s="4">
        <v>9.0800000000000006E-2</v>
      </c>
    </row>
    <row r="107" spans="1:11" x14ac:dyDescent="0.15">
      <c r="A107" s="1">
        <v>492</v>
      </c>
      <c r="B107" s="1">
        <v>1193.5</v>
      </c>
      <c r="C107" s="1">
        <v>103245430784</v>
      </c>
      <c r="D107" s="1">
        <v>23.2</v>
      </c>
      <c r="E107" s="1">
        <v>44.9</v>
      </c>
      <c r="F107" s="4">
        <v>-8.19</v>
      </c>
      <c r="G107" s="1">
        <v>102.7</v>
      </c>
      <c r="H107" s="4">
        <v>7.9699999999999993E-2</v>
      </c>
      <c r="I107" s="1">
        <v>841.1</v>
      </c>
      <c r="J107" s="4">
        <v>2.18E-2</v>
      </c>
      <c r="K107" s="4">
        <v>9.0800000000000006E-2</v>
      </c>
    </row>
    <row r="108" spans="1:11" x14ac:dyDescent="0.15">
      <c r="A108" s="1">
        <v>493</v>
      </c>
      <c r="B108" s="1">
        <v>1193.4000000000001</v>
      </c>
      <c r="C108" s="1">
        <v>103237140480</v>
      </c>
      <c r="D108" s="1">
        <v>23.1</v>
      </c>
      <c r="E108" s="1">
        <v>45.1</v>
      </c>
      <c r="F108" s="4">
        <v>-8.19</v>
      </c>
      <c r="G108" s="1">
        <v>102.7</v>
      </c>
      <c r="H108" s="4">
        <v>7.9799999999999996E-2</v>
      </c>
      <c r="I108" s="1">
        <v>841.2</v>
      </c>
      <c r="J108" s="4">
        <v>2.18E-2</v>
      </c>
      <c r="K108" s="4">
        <v>9.0800000000000006E-2</v>
      </c>
    </row>
    <row r="109" spans="1:11" x14ac:dyDescent="0.15">
      <c r="A109" s="1">
        <v>494</v>
      </c>
      <c r="B109" s="1">
        <v>1193.3</v>
      </c>
      <c r="C109" s="1">
        <v>103244546048</v>
      </c>
      <c r="D109" s="1">
        <v>23.2</v>
      </c>
      <c r="E109" s="1">
        <v>45.4</v>
      </c>
      <c r="F109" s="4">
        <v>-8.19</v>
      </c>
      <c r="G109" s="1">
        <v>102.7</v>
      </c>
      <c r="H109" s="4">
        <v>7.9799999999999996E-2</v>
      </c>
      <c r="I109" s="1">
        <v>841.3</v>
      </c>
      <c r="J109" s="4">
        <v>2.18E-2</v>
      </c>
      <c r="K109" s="4">
        <v>9.0800000000000006E-2</v>
      </c>
    </row>
    <row r="110" spans="1:11" x14ac:dyDescent="0.15">
      <c r="A110" s="1">
        <v>495</v>
      </c>
      <c r="B110" s="1">
        <v>1193.2</v>
      </c>
      <c r="C110" s="1">
        <v>103251075072</v>
      </c>
      <c r="D110" s="1">
        <v>23.3</v>
      </c>
      <c r="E110" s="1">
        <v>45.7</v>
      </c>
      <c r="F110" s="4">
        <v>-8.19</v>
      </c>
      <c r="G110" s="1">
        <v>102.7</v>
      </c>
      <c r="H110" s="4">
        <v>7.9799999999999996E-2</v>
      </c>
      <c r="I110" s="1">
        <v>841.4</v>
      </c>
      <c r="J110" s="4">
        <v>2.18E-2</v>
      </c>
      <c r="K110" s="4">
        <v>9.0800000000000006E-2</v>
      </c>
    </row>
    <row r="111" spans="1:11" x14ac:dyDescent="0.15">
      <c r="A111" s="1">
        <v>496</v>
      </c>
      <c r="B111" s="1">
        <v>1193.0999999999999</v>
      </c>
      <c r="C111" s="1">
        <v>103219322880</v>
      </c>
      <c r="D111" s="1">
        <v>23.2</v>
      </c>
      <c r="E111" s="1">
        <v>45.9</v>
      </c>
      <c r="F111" s="4">
        <v>-8.19</v>
      </c>
      <c r="G111" s="1">
        <v>102.7</v>
      </c>
      <c r="H111" s="4">
        <v>7.9799999999999996E-2</v>
      </c>
      <c r="I111" s="1">
        <v>841.5</v>
      </c>
      <c r="J111" s="4">
        <v>2.18E-2</v>
      </c>
      <c r="K111" s="4">
        <v>9.0800000000000006E-2</v>
      </c>
    </row>
    <row r="112" spans="1:11" x14ac:dyDescent="0.15">
      <c r="A112" s="1">
        <v>497</v>
      </c>
      <c r="B112" s="1">
        <v>1193</v>
      </c>
      <c r="C112" s="1">
        <v>103199924224</v>
      </c>
      <c r="D112" s="1">
        <v>23.2</v>
      </c>
      <c r="E112" s="1">
        <v>46.2</v>
      </c>
      <c r="F112" s="4">
        <v>-8.19</v>
      </c>
      <c r="G112" s="1">
        <v>102.7</v>
      </c>
      <c r="H112" s="4">
        <v>7.9799999999999996E-2</v>
      </c>
      <c r="I112" s="1">
        <v>841.6</v>
      </c>
      <c r="J112" s="4">
        <v>2.18E-2</v>
      </c>
      <c r="K112" s="4">
        <v>9.0800000000000006E-2</v>
      </c>
    </row>
    <row r="113" spans="1:11" x14ac:dyDescent="0.15">
      <c r="A113" s="1">
        <v>498</v>
      </c>
      <c r="B113" s="1">
        <v>1192.9000000000001</v>
      </c>
      <c r="C113" s="1">
        <v>103244193792</v>
      </c>
      <c r="D113" s="1">
        <v>23.2</v>
      </c>
      <c r="E113" s="1">
        <v>46.4</v>
      </c>
      <c r="F113" s="4">
        <v>-8.1999999999999993</v>
      </c>
      <c r="G113" s="1">
        <v>102.7</v>
      </c>
      <c r="H113" s="4">
        <v>7.9799999999999996E-2</v>
      </c>
      <c r="I113" s="1">
        <v>841.8</v>
      </c>
      <c r="J113" s="4">
        <v>2.18E-2</v>
      </c>
      <c r="K113" s="4">
        <v>9.0800000000000006E-2</v>
      </c>
    </row>
    <row r="114" spans="1:11" x14ac:dyDescent="0.15">
      <c r="A114" s="1">
        <v>499</v>
      </c>
      <c r="B114" s="1">
        <v>1192.7</v>
      </c>
      <c r="C114" s="1">
        <v>103259537408</v>
      </c>
      <c r="D114" s="1">
        <v>23.4</v>
      </c>
      <c r="E114" s="1">
        <v>46.7</v>
      </c>
      <c r="F114" s="4">
        <v>-8.1999999999999993</v>
      </c>
      <c r="G114" s="1">
        <v>102.7</v>
      </c>
      <c r="H114" s="4">
        <v>7.9799999999999996E-2</v>
      </c>
      <c r="I114" s="1">
        <v>841.9</v>
      </c>
      <c r="J114" s="4">
        <v>2.18E-2</v>
      </c>
      <c r="K114" s="4">
        <v>9.0800000000000006E-2</v>
      </c>
    </row>
    <row r="115" spans="1:11" x14ac:dyDescent="0.15">
      <c r="A115" s="1">
        <v>500</v>
      </c>
      <c r="B115" s="1">
        <v>1192.7</v>
      </c>
      <c r="C115" s="1">
        <v>103238369280</v>
      </c>
      <c r="D115" s="1">
        <v>23.4</v>
      </c>
      <c r="E115" s="1">
        <v>47</v>
      </c>
      <c r="F115" s="4">
        <v>-8.1999999999999993</v>
      </c>
      <c r="G115" s="1">
        <v>102.7</v>
      </c>
      <c r="H115" s="4">
        <v>7.9799999999999996E-2</v>
      </c>
      <c r="I115" s="1">
        <v>842</v>
      </c>
      <c r="J115" s="4">
        <v>2.18E-2</v>
      </c>
      <c r="K115" s="4">
        <v>9.0800000000000006E-2</v>
      </c>
    </row>
    <row r="116" spans="1:11" x14ac:dyDescent="0.15">
      <c r="A116" s="1">
        <v>501</v>
      </c>
      <c r="B116" s="1">
        <v>1192.5999999999999</v>
      </c>
      <c r="C116" s="1">
        <v>103208034304</v>
      </c>
      <c r="D116" s="1">
        <v>23.3</v>
      </c>
      <c r="E116" s="1">
        <v>47.2</v>
      </c>
      <c r="F116" s="4">
        <v>-8.1999999999999993</v>
      </c>
      <c r="G116" s="1">
        <v>102.7</v>
      </c>
      <c r="H116" s="4">
        <v>7.9799999999999996E-2</v>
      </c>
      <c r="I116" s="1">
        <v>842.1</v>
      </c>
      <c r="J116" s="4">
        <v>2.18E-2</v>
      </c>
      <c r="K116" s="4">
        <v>9.0800000000000006E-2</v>
      </c>
    </row>
    <row r="117" spans="1:11" x14ac:dyDescent="0.15">
      <c r="A117" s="1">
        <v>502</v>
      </c>
      <c r="B117" s="1">
        <v>1192.5</v>
      </c>
      <c r="C117" s="1">
        <v>103210147840</v>
      </c>
      <c r="D117" s="1">
        <v>23.3</v>
      </c>
      <c r="E117" s="1">
        <v>47.5</v>
      </c>
      <c r="F117" s="4">
        <v>-8.1999999999999993</v>
      </c>
      <c r="G117" s="1">
        <v>102.7</v>
      </c>
      <c r="H117" s="4">
        <v>7.9799999999999996E-2</v>
      </c>
      <c r="I117" s="1">
        <v>842.1</v>
      </c>
      <c r="J117" s="4">
        <v>2.18E-2</v>
      </c>
      <c r="K117" s="4">
        <v>9.0800000000000006E-2</v>
      </c>
    </row>
    <row r="118" spans="1:11" x14ac:dyDescent="0.15">
      <c r="A118" s="1">
        <v>503</v>
      </c>
      <c r="B118" s="1">
        <v>1192.3</v>
      </c>
      <c r="C118" s="1">
        <v>103202217984</v>
      </c>
      <c r="D118" s="1">
        <v>23.3</v>
      </c>
      <c r="E118" s="1">
        <v>47.8</v>
      </c>
      <c r="F118" s="4">
        <v>-8.1999999999999993</v>
      </c>
      <c r="G118" s="1">
        <v>102.7</v>
      </c>
      <c r="H118" s="4">
        <v>7.9799999999999996E-2</v>
      </c>
      <c r="I118" s="1">
        <v>842.2</v>
      </c>
      <c r="J118" s="4">
        <v>2.18E-2</v>
      </c>
      <c r="K118" s="4">
        <v>9.0800000000000006E-2</v>
      </c>
    </row>
    <row r="119" spans="1:11" x14ac:dyDescent="0.15">
      <c r="A119" s="1">
        <v>504</v>
      </c>
      <c r="B119" s="1">
        <v>1192.2</v>
      </c>
      <c r="C119" s="1">
        <v>103125008384</v>
      </c>
      <c r="D119" s="1">
        <v>23.2</v>
      </c>
      <c r="E119" s="1">
        <v>48</v>
      </c>
      <c r="F119" s="4">
        <v>-8.1999999999999993</v>
      </c>
      <c r="G119" s="1">
        <v>102.7</v>
      </c>
      <c r="H119" s="4">
        <v>7.9899999999999999E-2</v>
      </c>
      <c r="I119" s="1">
        <v>842.3</v>
      </c>
      <c r="J119" s="4">
        <v>2.18E-2</v>
      </c>
      <c r="K119" s="4">
        <v>9.0800000000000006E-2</v>
      </c>
    </row>
    <row r="120" spans="1:11" x14ac:dyDescent="0.15">
      <c r="A120" s="1">
        <v>505</v>
      </c>
      <c r="B120" s="1">
        <v>1192.2</v>
      </c>
      <c r="C120" s="1">
        <v>103111081984</v>
      </c>
      <c r="D120" s="1">
        <v>23.2</v>
      </c>
      <c r="E120" s="1">
        <v>48.3</v>
      </c>
      <c r="F120" s="4">
        <v>-8.1999999999999993</v>
      </c>
      <c r="G120" s="1">
        <v>102.7</v>
      </c>
      <c r="H120" s="4">
        <v>7.9899999999999999E-2</v>
      </c>
      <c r="I120" s="1">
        <v>842.4</v>
      </c>
      <c r="J120" s="4">
        <v>2.18E-2</v>
      </c>
      <c r="K120" s="4">
        <v>9.0800000000000006E-2</v>
      </c>
    </row>
    <row r="121" spans="1:11" x14ac:dyDescent="0.15">
      <c r="A121" s="1">
        <v>506</v>
      </c>
      <c r="B121" s="1">
        <v>1192</v>
      </c>
      <c r="C121" s="1">
        <v>103066689536</v>
      </c>
      <c r="D121" s="1">
        <v>23.3</v>
      </c>
      <c r="E121" s="1">
        <v>48.6</v>
      </c>
      <c r="F121" s="4">
        <v>-8.1999999999999993</v>
      </c>
      <c r="G121" s="1">
        <v>102.7</v>
      </c>
      <c r="H121" s="4">
        <v>7.9899999999999999E-2</v>
      </c>
      <c r="I121" s="1">
        <v>842.5</v>
      </c>
      <c r="J121" s="4">
        <v>2.18E-2</v>
      </c>
      <c r="K121" s="4">
        <v>9.0800000000000006E-2</v>
      </c>
    </row>
    <row r="122" spans="1:11" x14ac:dyDescent="0.15">
      <c r="A122" s="1">
        <v>507</v>
      </c>
      <c r="B122" s="1">
        <v>1191.9000000000001</v>
      </c>
      <c r="C122" s="1">
        <v>103093116928</v>
      </c>
      <c r="D122" s="1">
        <v>23.3</v>
      </c>
      <c r="E122" s="1">
        <v>48.8</v>
      </c>
      <c r="F122" s="4">
        <v>-8.1999999999999993</v>
      </c>
      <c r="G122" s="1">
        <v>102.7</v>
      </c>
      <c r="H122" s="4">
        <v>7.9899999999999999E-2</v>
      </c>
      <c r="I122" s="1">
        <v>842.6</v>
      </c>
      <c r="J122" s="4">
        <v>2.18E-2</v>
      </c>
      <c r="K122" s="4">
        <v>9.0800000000000006E-2</v>
      </c>
    </row>
    <row r="123" spans="1:11" x14ac:dyDescent="0.15">
      <c r="A123" s="1">
        <v>508</v>
      </c>
      <c r="B123" s="1">
        <v>1191.9000000000001</v>
      </c>
      <c r="C123" s="1">
        <v>103057711104</v>
      </c>
      <c r="D123" s="1">
        <v>23.2</v>
      </c>
      <c r="E123" s="1">
        <v>49.1</v>
      </c>
      <c r="F123" s="4">
        <v>-8.2100000000000009</v>
      </c>
      <c r="G123" s="1">
        <v>102.7</v>
      </c>
      <c r="H123" s="4">
        <v>7.9899999999999999E-2</v>
      </c>
      <c r="I123" s="1">
        <v>842.7</v>
      </c>
      <c r="J123" s="4">
        <v>2.18E-2</v>
      </c>
      <c r="K123" s="4">
        <v>9.0800000000000006E-2</v>
      </c>
    </row>
    <row r="124" spans="1:11" x14ac:dyDescent="0.15">
      <c r="A124" s="1">
        <v>509</v>
      </c>
      <c r="B124" s="1">
        <v>1191.8</v>
      </c>
      <c r="C124" s="1">
        <v>103040630784</v>
      </c>
      <c r="D124" s="1">
        <v>23.1</v>
      </c>
      <c r="E124" s="1">
        <v>49.4</v>
      </c>
      <c r="F124" s="4">
        <v>-8.2100000000000009</v>
      </c>
      <c r="G124" s="1">
        <v>102.7</v>
      </c>
      <c r="H124" s="4">
        <v>7.9899999999999999E-2</v>
      </c>
      <c r="I124" s="1">
        <v>842.8</v>
      </c>
      <c r="J124" s="4">
        <v>2.18E-2</v>
      </c>
      <c r="K124" s="4">
        <v>9.0800000000000006E-2</v>
      </c>
    </row>
    <row r="125" spans="1:11" x14ac:dyDescent="0.15">
      <c r="A125" s="1">
        <v>510</v>
      </c>
      <c r="B125" s="1">
        <v>1191.7</v>
      </c>
      <c r="C125" s="1">
        <v>103044857856</v>
      </c>
      <c r="D125" s="1">
        <v>23.2</v>
      </c>
      <c r="E125" s="1">
        <v>49.6</v>
      </c>
      <c r="F125" s="4">
        <v>-8.2100000000000009</v>
      </c>
      <c r="G125" s="1">
        <v>102.7</v>
      </c>
      <c r="H125" s="4">
        <v>7.9899999999999999E-2</v>
      </c>
      <c r="I125" s="1">
        <v>842.9</v>
      </c>
      <c r="J125" s="4">
        <v>2.18E-2</v>
      </c>
      <c r="K125" s="4">
        <v>9.0800000000000006E-2</v>
      </c>
    </row>
    <row r="126" spans="1:11" x14ac:dyDescent="0.15">
      <c r="A126" s="1">
        <v>511</v>
      </c>
      <c r="B126" s="1">
        <v>1191.4000000000001</v>
      </c>
      <c r="C126" s="1">
        <v>103029186560</v>
      </c>
      <c r="D126" s="1">
        <v>23.2</v>
      </c>
      <c r="E126" s="1">
        <v>49.9</v>
      </c>
      <c r="F126" s="4">
        <v>-8.2100000000000009</v>
      </c>
      <c r="G126" s="1">
        <v>102.7</v>
      </c>
      <c r="H126" s="4">
        <v>7.9899999999999999E-2</v>
      </c>
      <c r="I126" s="1">
        <v>842.9</v>
      </c>
      <c r="J126" s="4">
        <v>2.1700000000000001E-2</v>
      </c>
      <c r="K126" s="4">
        <v>9.0800000000000006E-2</v>
      </c>
    </row>
    <row r="127" spans="1:11" x14ac:dyDescent="0.15">
      <c r="A127" s="1">
        <v>512</v>
      </c>
      <c r="B127" s="1">
        <v>1191.2</v>
      </c>
      <c r="C127" s="1">
        <v>103041687552</v>
      </c>
      <c r="D127" s="1">
        <v>23.3</v>
      </c>
      <c r="E127" s="1">
        <v>50.1</v>
      </c>
      <c r="F127" s="4">
        <v>-8.2100000000000009</v>
      </c>
      <c r="G127" s="1">
        <v>102.7</v>
      </c>
      <c r="H127" s="4">
        <v>7.9899999999999999E-2</v>
      </c>
      <c r="I127" s="1">
        <v>843</v>
      </c>
      <c r="J127" s="4">
        <v>2.1700000000000001E-2</v>
      </c>
      <c r="K127" s="4">
        <v>9.0800000000000006E-2</v>
      </c>
    </row>
    <row r="128" spans="1:11" x14ac:dyDescent="0.15">
      <c r="A128" s="1">
        <v>513</v>
      </c>
      <c r="B128" s="1">
        <v>1191</v>
      </c>
      <c r="C128" s="1">
        <v>103037280256</v>
      </c>
      <c r="D128" s="1">
        <v>23.3</v>
      </c>
      <c r="E128" s="1">
        <v>50.4</v>
      </c>
      <c r="F128" s="4">
        <v>-8.2100000000000009</v>
      </c>
      <c r="G128" s="1">
        <v>102.7</v>
      </c>
      <c r="H128" s="4">
        <v>7.9899999999999999E-2</v>
      </c>
      <c r="I128" s="1">
        <v>843.1</v>
      </c>
      <c r="J128" s="4">
        <v>2.1700000000000001E-2</v>
      </c>
      <c r="K128" s="4">
        <v>9.0800000000000006E-2</v>
      </c>
    </row>
    <row r="129" spans="1:11" x14ac:dyDescent="0.15">
      <c r="A129" s="1">
        <v>514</v>
      </c>
      <c r="B129" s="1">
        <v>1190.9000000000001</v>
      </c>
      <c r="C129" s="1">
        <v>103002423296</v>
      </c>
      <c r="D129" s="1">
        <v>23.2</v>
      </c>
      <c r="E129" s="1">
        <v>50.7</v>
      </c>
      <c r="F129" s="4">
        <v>-8.2100000000000009</v>
      </c>
      <c r="G129" s="1">
        <v>102.7</v>
      </c>
      <c r="H129" s="4">
        <v>7.9899999999999999E-2</v>
      </c>
      <c r="I129" s="1">
        <v>843.2</v>
      </c>
      <c r="J129" s="4">
        <v>2.1700000000000001E-2</v>
      </c>
      <c r="K129" s="4">
        <v>9.0800000000000006E-2</v>
      </c>
    </row>
    <row r="130" spans="1:11" x14ac:dyDescent="0.15">
      <c r="A130" s="1">
        <v>515</v>
      </c>
      <c r="B130" s="1">
        <v>1190.9000000000001</v>
      </c>
      <c r="C130" s="1">
        <v>102997499904</v>
      </c>
      <c r="D130" s="1">
        <v>23.2</v>
      </c>
      <c r="E130" s="1">
        <v>50.9</v>
      </c>
      <c r="F130" s="4">
        <v>-8.2100000000000009</v>
      </c>
      <c r="G130" s="1">
        <v>102.7</v>
      </c>
      <c r="H130" s="4">
        <v>7.9899999999999999E-2</v>
      </c>
      <c r="I130" s="1">
        <v>843.3</v>
      </c>
      <c r="J130" s="4">
        <v>2.1700000000000001E-2</v>
      </c>
      <c r="K130" s="4">
        <v>9.0800000000000006E-2</v>
      </c>
    </row>
    <row r="131" spans="1:11" x14ac:dyDescent="0.15">
      <c r="A131" s="1">
        <v>516</v>
      </c>
      <c r="B131" s="1">
        <v>1190.7</v>
      </c>
      <c r="C131" s="1">
        <v>102952624128</v>
      </c>
      <c r="D131" s="1">
        <v>23.1</v>
      </c>
      <c r="E131" s="1">
        <v>51.2</v>
      </c>
      <c r="F131" s="4">
        <v>-8.2100000000000009</v>
      </c>
      <c r="G131" s="1">
        <v>102.7</v>
      </c>
      <c r="H131" s="4">
        <v>0.08</v>
      </c>
      <c r="I131" s="1">
        <v>843.3</v>
      </c>
      <c r="J131" s="4">
        <v>2.1700000000000001E-2</v>
      </c>
      <c r="K131" s="4">
        <v>9.0800000000000006E-2</v>
      </c>
    </row>
    <row r="132" spans="1:11" x14ac:dyDescent="0.15">
      <c r="A132" s="1">
        <v>517</v>
      </c>
      <c r="B132" s="1">
        <v>1190.5</v>
      </c>
      <c r="C132" s="1">
        <v>102915153920</v>
      </c>
      <c r="D132" s="1">
        <v>23.2</v>
      </c>
      <c r="E132" s="1">
        <v>51.5</v>
      </c>
      <c r="F132" s="4">
        <v>-8.2100000000000009</v>
      </c>
      <c r="G132" s="1">
        <v>102.7</v>
      </c>
      <c r="H132" s="4">
        <v>0.08</v>
      </c>
      <c r="I132" s="1">
        <v>843.4</v>
      </c>
      <c r="J132" s="4">
        <v>2.1700000000000001E-2</v>
      </c>
      <c r="K132" s="4">
        <v>9.0800000000000006E-2</v>
      </c>
    </row>
    <row r="133" spans="1:11" x14ac:dyDescent="0.15">
      <c r="A133" s="1">
        <v>518</v>
      </c>
      <c r="B133" s="1">
        <v>1190.3</v>
      </c>
      <c r="C133" s="1">
        <v>102884024320</v>
      </c>
      <c r="D133" s="1">
        <v>23.1</v>
      </c>
      <c r="E133" s="1">
        <v>51.7</v>
      </c>
      <c r="F133" s="4">
        <v>-8.2100000000000009</v>
      </c>
      <c r="G133" s="1">
        <v>102.7</v>
      </c>
      <c r="H133" s="4">
        <v>0.08</v>
      </c>
      <c r="I133" s="1">
        <v>843.5</v>
      </c>
      <c r="J133" s="4">
        <v>2.1700000000000001E-2</v>
      </c>
      <c r="K133" s="4">
        <v>9.0800000000000006E-2</v>
      </c>
    </row>
    <row r="134" spans="1:11" x14ac:dyDescent="0.15">
      <c r="A134" s="1">
        <v>519</v>
      </c>
      <c r="B134" s="1">
        <v>1190.2</v>
      </c>
      <c r="C134" s="1">
        <v>102849036288</v>
      </c>
      <c r="D134" s="1">
        <v>23.1</v>
      </c>
      <c r="E134" s="1">
        <v>52</v>
      </c>
      <c r="F134" s="4">
        <v>-8.2100000000000009</v>
      </c>
      <c r="G134" s="1">
        <v>102.7</v>
      </c>
      <c r="H134" s="4">
        <v>0.08</v>
      </c>
      <c r="I134" s="1">
        <v>843.6</v>
      </c>
      <c r="J134" s="4">
        <v>2.1700000000000001E-2</v>
      </c>
      <c r="K134" s="4">
        <v>9.0800000000000006E-2</v>
      </c>
    </row>
    <row r="135" spans="1:11" x14ac:dyDescent="0.15">
      <c r="A135" s="1">
        <v>520</v>
      </c>
      <c r="B135" s="1">
        <v>1190</v>
      </c>
      <c r="C135" s="1">
        <v>102836379648</v>
      </c>
      <c r="D135" s="1">
        <v>23.2</v>
      </c>
      <c r="E135" s="1">
        <v>52.3</v>
      </c>
      <c r="F135" s="4">
        <v>-8.2100000000000009</v>
      </c>
      <c r="G135" s="1">
        <v>102.7</v>
      </c>
      <c r="H135" s="4">
        <v>0.08</v>
      </c>
      <c r="I135" s="1">
        <v>843.6</v>
      </c>
      <c r="J135" s="4">
        <v>2.1700000000000001E-2</v>
      </c>
      <c r="K135" s="4">
        <v>9.0800000000000006E-2</v>
      </c>
    </row>
    <row r="136" spans="1:11" x14ac:dyDescent="0.15">
      <c r="A136" s="1">
        <v>521</v>
      </c>
      <c r="B136" s="1">
        <v>1189.9000000000001</v>
      </c>
      <c r="C136" s="1">
        <v>102808788992</v>
      </c>
      <c r="D136" s="1">
        <v>23.2</v>
      </c>
      <c r="E136" s="1">
        <v>52.5</v>
      </c>
      <c r="F136" s="4">
        <v>-8.2100000000000009</v>
      </c>
      <c r="G136" s="1">
        <v>102.7</v>
      </c>
      <c r="H136" s="4">
        <v>0.08</v>
      </c>
      <c r="I136" s="1">
        <v>843.7</v>
      </c>
      <c r="J136" s="4">
        <v>2.1700000000000001E-2</v>
      </c>
      <c r="K136" s="4">
        <v>9.0800000000000006E-2</v>
      </c>
    </row>
    <row r="137" spans="1:11" x14ac:dyDescent="0.15">
      <c r="A137" s="1">
        <v>522</v>
      </c>
      <c r="B137" s="1">
        <v>1189.8</v>
      </c>
      <c r="C137" s="1">
        <v>102765748224</v>
      </c>
      <c r="D137" s="1">
        <v>23.2</v>
      </c>
      <c r="E137" s="1">
        <v>52.8</v>
      </c>
      <c r="F137" s="4">
        <v>-8.2200000000000006</v>
      </c>
      <c r="G137" s="1">
        <v>102.7</v>
      </c>
      <c r="H137" s="4">
        <v>0.08</v>
      </c>
      <c r="I137" s="1">
        <v>843.7</v>
      </c>
      <c r="J137" s="4">
        <v>2.1700000000000001E-2</v>
      </c>
      <c r="K137" s="4">
        <v>9.0800000000000006E-2</v>
      </c>
    </row>
    <row r="138" spans="1:11" x14ac:dyDescent="0.15">
      <c r="A138" s="1">
        <v>523</v>
      </c>
      <c r="B138" s="1">
        <v>1189.7</v>
      </c>
      <c r="C138" s="1">
        <v>102740811776</v>
      </c>
      <c r="D138" s="1">
        <v>23.2</v>
      </c>
      <c r="E138" s="1">
        <v>53</v>
      </c>
      <c r="F138" s="4">
        <v>-8.2200000000000006</v>
      </c>
      <c r="G138" s="1">
        <v>102.7</v>
      </c>
      <c r="H138" s="4">
        <v>0.08</v>
      </c>
      <c r="I138" s="1">
        <v>843.8</v>
      </c>
      <c r="J138" s="4">
        <v>2.1700000000000001E-2</v>
      </c>
      <c r="K138" s="4">
        <v>9.0800000000000006E-2</v>
      </c>
    </row>
    <row r="139" spans="1:11" x14ac:dyDescent="0.15">
      <c r="A139" s="1">
        <v>524</v>
      </c>
      <c r="B139" s="1">
        <v>1189.5999999999999</v>
      </c>
      <c r="C139" s="1">
        <v>102722019328</v>
      </c>
      <c r="D139" s="1">
        <v>23.2</v>
      </c>
      <c r="E139" s="1">
        <v>53.3</v>
      </c>
      <c r="F139" s="4">
        <v>-8.2200000000000006</v>
      </c>
      <c r="G139" s="1">
        <v>102.7</v>
      </c>
      <c r="H139" s="4">
        <v>0.08</v>
      </c>
      <c r="I139" s="1">
        <v>843.9</v>
      </c>
      <c r="J139" s="4">
        <v>2.1700000000000001E-2</v>
      </c>
      <c r="K139" s="4">
        <v>9.0800000000000006E-2</v>
      </c>
    </row>
    <row r="140" spans="1:11" x14ac:dyDescent="0.15">
      <c r="A140" s="1">
        <v>525</v>
      </c>
      <c r="B140" s="1">
        <v>1189.5</v>
      </c>
      <c r="C140" s="1">
        <v>102699376640</v>
      </c>
      <c r="D140" s="1">
        <v>23.2</v>
      </c>
      <c r="E140" s="1">
        <v>53.6</v>
      </c>
      <c r="F140" s="4">
        <v>-8.2200000000000006</v>
      </c>
      <c r="G140" s="1">
        <v>102.7</v>
      </c>
      <c r="H140" s="4">
        <v>0.08</v>
      </c>
      <c r="I140" s="1">
        <v>844</v>
      </c>
      <c r="J140" s="4">
        <v>2.1700000000000001E-2</v>
      </c>
      <c r="K140" s="4">
        <v>9.0800000000000006E-2</v>
      </c>
    </row>
    <row r="141" spans="1:11" x14ac:dyDescent="0.15">
      <c r="A141" s="1">
        <v>526</v>
      </c>
      <c r="B141" s="1">
        <v>1189.4000000000001</v>
      </c>
      <c r="C141" s="1">
        <v>102694281216</v>
      </c>
      <c r="D141" s="1">
        <v>23.2</v>
      </c>
      <c r="E141" s="1">
        <v>53.8</v>
      </c>
      <c r="F141" s="4">
        <v>-8.2200000000000006</v>
      </c>
      <c r="G141" s="1">
        <v>102.7</v>
      </c>
      <c r="H141" s="4">
        <v>0.08</v>
      </c>
      <c r="I141" s="1">
        <v>844</v>
      </c>
      <c r="J141" s="4">
        <v>2.1700000000000001E-2</v>
      </c>
      <c r="K141" s="4">
        <v>9.0800000000000006E-2</v>
      </c>
    </row>
    <row r="142" spans="1:11" x14ac:dyDescent="0.15">
      <c r="A142" s="1">
        <v>527</v>
      </c>
      <c r="B142" s="1">
        <v>1189.2</v>
      </c>
      <c r="C142" s="1">
        <v>102684459008</v>
      </c>
      <c r="D142" s="1">
        <v>23.2</v>
      </c>
      <c r="E142" s="1">
        <v>54.1</v>
      </c>
      <c r="F142" s="4">
        <v>-8.2200000000000006</v>
      </c>
      <c r="G142" s="1">
        <v>102.7</v>
      </c>
      <c r="H142" s="4">
        <v>0.08</v>
      </c>
      <c r="I142" s="1">
        <v>844.1</v>
      </c>
      <c r="J142" s="4">
        <v>2.1700000000000001E-2</v>
      </c>
      <c r="K142" s="4">
        <v>9.0800000000000006E-2</v>
      </c>
    </row>
    <row r="143" spans="1:11" x14ac:dyDescent="0.15">
      <c r="A143" s="1">
        <v>528</v>
      </c>
      <c r="B143" s="1">
        <v>1189.2</v>
      </c>
      <c r="C143" s="1">
        <v>102648832000</v>
      </c>
      <c r="D143" s="1">
        <v>23.3</v>
      </c>
      <c r="E143" s="1">
        <v>54.4</v>
      </c>
      <c r="F143" s="4">
        <v>-8.2200000000000006</v>
      </c>
      <c r="G143" s="1">
        <v>102.7</v>
      </c>
      <c r="H143" s="4">
        <v>0.08</v>
      </c>
      <c r="I143" s="1">
        <v>844.2</v>
      </c>
      <c r="J143" s="4">
        <v>2.1700000000000001E-2</v>
      </c>
      <c r="K143" s="4">
        <v>9.0800000000000006E-2</v>
      </c>
    </row>
    <row r="144" spans="1:11" x14ac:dyDescent="0.15">
      <c r="A144" s="1">
        <v>529</v>
      </c>
      <c r="B144" s="1">
        <v>1189.0999999999999</v>
      </c>
      <c r="C144" s="1">
        <v>102622511104</v>
      </c>
      <c r="D144" s="1">
        <v>23.3</v>
      </c>
      <c r="E144" s="1">
        <v>54.6</v>
      </c>
      <c r="F144" s="4">
        <v>-8.2200000000000006</v>
      </c>
      <c r="G144" s="1">
        <v>102.7</v>
      </c>
      <c r="H144" s="4">
        <v>0.08</v>
      </c>
      <c r="I144" s="1">
        <v>844.2</v>
      </c>
      <c r="J144" s="4">
        <v>2.1700000000000001E-2</v>
      </c>
      <c r="K144" s="4">
        <v>9.0800000000000006E-2</v>
      </c>
    </row>
    <row r="145" spans="1:11" x14ac:dyDescent="0.15">
      <c r="A145" s="1">
        <v>530</v>
      </c>
      <c r="B145" s="1">
        <v>1189</v>
      </c>
      <c r="C145" s="1">
        <v>102618832896</v>
      </c>
      <c r="D145" s="1">
        <v>23.3</v>
      </c>
      <c r="E145" s="1">
        <v>54.9</v>
      </c>
      <c r="F145" s="4">
        <v>-8.2200000000000006</v>
      </c>
      <c r="G145" s="1">
        <v>102.7</v>
      </c>
      <c r="H145" s="4">
        <v>0.08</v>
      </c>
      <c r="I145" s="1">
        <v>844.3</v>
      </c>
      <c r="J145" s="4">
        <v>2.1700000000000001E-2</v>
      </c>
      <c r="K145" s="4">
        <v>9.0800000000000006E-2</v>
      </c>
    </row>
    <row r="146" spans="1:11" x14ac:dyDescent="0.15">
      <c r="A146" s="1">
        <v>531</v>
      </c>
      <c r="B146" s="1">
        <v>1188.9000000000001</v>
      </c>
      <c r="C146" s="1">
        <v>102591471616</v>
      </c>
      <c r="D146" s="1">
        <v>23.3</v>
      </c>
      <c r="E146" s="1">
        <v>55.2</v>
      </c>
      <c r="F146" s="4">
        <v>-8.2200000000000006</v>
      </c>
      <c r="G146" s="1">
        <v>102.7</v>
      </c>
      <c r="H146" s="4">
        <v>0.08</v>
      </c>
      <c r="I146" s="1">
        <v>844.4</v>
      </c>
      <c r="J146" s="4">
        <v>2.1700000000000001E-2</v>
      </c>
      <c r="K146" s="4">
        <v>9.0800000000000006E-2</v>
      </c>
    </row>
    <row r="147" spans="1:11" x14ac:dyDescent="0.15">
      <c r="A147" s="1">
        <v>532</v>
      </c>
      <c r="B147" s="1">
        <v>1188.8</v>
      </c>
      <c r="C147" s="1">
        <v>102558154752</v>
      </c>
      <c r="D147" s="1">
        <v>23.3</v>
      </c>
      <c r="E147" s="1">
        <v>55.4</v>
      </c>
      <c r="F147" s="4">
        <v>-8.2200000000000006</v>
      </c>
      <c r="G147" s="1">
        <v>102.7</v>
      </c>
      <c r="H147" s="4">
        <v>8.0100000000000005E-2</v>
      </c>
      <c r="I147" s="1">
        <v>844.4</v>
      </c>
      <c r="J147" s="4">
        <v>2.1700000000000001E-2</v>
      </c>
      <c r="K147" s="4">
        <v>9.0800000000000006E-2</v>
      </c>
    </row>
    <row r="148" spans="1:11" x14ac:dyDescent="0.15">
      <c r="A148" s="1">
        <v>533</v>
      </c>
      <c r="B148" s="1">
        <v>1188.5999999999999</v>
      </c>
      <c r="C148" s="1">
        <v>102551142400</v>
      </c>
      <c r="D148" s="1">
        <v>23.3</v>
      </c>
      <c r="E148" s="1">
        <v>55.7</v>
      </c>
      <c r="F148" s="4">
        <v>-8.2200000000000006</v>
      </c>
      <c r="G148" s="1">
        <v>102.7</v>
      </c>
      <c r="H148" s="4">
        <v>8.0100000000000005E-2</v>
      </c>
      <c r="I148" s="1">
        <v>844.5</v>
      </c>
      <c r="J148" s="4">
        <v>2.1700000000000001E-2</v>
      </c>
      <c r="K148" s="4">
        <v>9.0800000000000006E-2</v>
      </c>
    </row>
    <row r="149" spans="1:11" x14ac:dyDescent="0.15">
      <c r="A149" s="1">
        <v>534</v>
      </c>
      <c r="B149" s="1">
        <v>1188.5</v>
      </c>
      <c r="C149" s="1">
        <v>102531686400</v>
      </c>
      <c r="D149" s="1">
        <v>23.3</v>
      </c>
      <c r="E149" s="1">
        <v>56</v>
      </c>
      <c r="F149" s="4">
        <v>-8.2200000000000006</v>
      </c>
      <c r="G149" s="1">
        <v>102.7</v>
      </c>
      <c r="H149" s="4">
        <v>8.0100000000000005E-2</v>
      </c>
      <c r="I149" s="1">
        <v>844.5</v>
      </c>
      <c r="J149" s="4">
        <v>2.1700000000000001E-2</v>
      </c>
      <c r="K149" s="4">
        <v>9.0700000000000003E-2</v>
      </c>
    </row>
    <row r="150" spans="1:11" x14ac:dyDescent="0.15">
      <c r="A150" s="1">
        <v>535</v>
      </c>
      <c r="B150" s="1">
        <v>1188.4000000000001</v>
      </c>
      <c r="C150" s="1">
        <v>102652690432</v>
      </c>
      <c r="D150" s="1">
        <v>23.4</v>
      </c>
      <c r="E150" s="1">
        <v>56.2</v>
      </c>
      <c r="F150" s="4">
        <v>-8.2200000000000006</v>
      </c>
      <c r="G150" s="1">
        <v>102.7</v>
      </c>
      <c r="H150" s="4">
        <v>8.0100000000000005E-2</v>
      </c>
      <c r="I150" s="1">
        <v>844.6</v>
      </c>
      <c r="J150" s="4">
        <v>2.1700000000000001E-2</v>
      </c>
      <c r="K150" s="4">
        <v>9.0800000000000006E-2</v>
      </c>
    </row>
    <row r="151" spans="1:11" x14ac:dyDescent="0.15">
      <c r="A151" s="1">
        <v>536</v>
      </c>
      <c r="B151" s="1">
        <v>1188.2</v>
      </c>
      <c r="C151" s="1">
        <v>102426574848</v>
      </c>
      <c r="D151" s="1">
        <v>23.4</v>
      </c>
      <c r="E151" s="1">
        <v>56.5</v>
      </c>
      <c r="F151" s="4">
        <v>-8.2200000000000006</v>
      </c>
      <c r="G151" s="1">
        <v>102.7</v>
      </c>
      <c r="H151" s="4">
        <v>8.0100000000000005E-2</v>
      </c>
      <c r="I151" s="1">
        <v>844.7</v>
      </c>
      <c r="J151" s="4">
        <v>2.1700000000000001E-2</v>
      </c>
      <c r="K151" s="4">
        <v>9.0700000000000003E-2</v>
      </c>
    </row>
    <row r="152" spans="1:11" x14ac:dyDescent="0.15">
      <c r="A152" s="1">
        <v>537</v>
      </c>
      <c r="B152" s="1">
        <v>1187.5</v>
      </c>
      <c r="C152" s="1">
        <v>102502596608</v>
      </c>
      <c r="D152" s="1">
        <v>23.4</v>
      </c>
      <c r="E152" s="1">
        <v>56.8</v>
      </c>
      <c r="F152" s="4">
        <v>-8.2200000000000006</v>
      </c>
      <c r="G152" s="1">
        <v>102.7</v>
      </c>
      <c r="H152" s="4">
        <v>8.0100000000000005E-2</v>
      </c>
      <c r="I152" s="1">
        <v>844.7</v>
      </c>
      <c r="J152" s="4">
        <v>2.1700000000000001E-2</v>
      </c>
      <c r="K152" s="4">
        <v>9.0700000000000003E-2</v>
      </c>
    </row>
    <row r="153" spans="1:11" x14ac:dyDescent="0.15">
      <c r="A153" s="1">
        <v>538</v>
      </c>
      <c r="B153" s="1">
        <v>1187.4000000000001</v>
      </c>
      <c r="C153" s="1">
        <v>102604275712</v>
      </c>
      <c r="D153" s="1">
        <v>23.5</v>
      </c>
      <c r="E153" s="1">
        <v>57</v>
      </c>
      <c r="F153" s="4">
        <v>-8.23</v>
      </c>
      <c r="G153" s="1">
        <v>102.7</v>
      </c>
      <c r="H153" s="4">
        <v>8.0100000000000005E-2</v>
      </c>
      <c r="I153" s="1">
        <v>844.8</v>
      </c>
      <c r="J153" s="4">
        <v>2.1700000000000001E-2</v>
      </c>
      <c r="K153" s="4">
        <v>9.0800000000000006E-2</v>
      </c>
    </row>
    <row r="154" spans="1:11" x14ac:dyDescent="0.15">
      <c r="A154" s="1">
        <v>539</v>
      </c>
      <c r="B154" s="1">
        <v>1187.3</v>
      </c>
      <c r="C154" s="1">
        <v>102546759680</v>
      </c>
      <c r="D154" s="1">
        <v>23.4</v>
      </c>
      <c r="E154" s="1">
        <v>57.3</v>
      </c>
      <c r="F154" s="4">
        <v>-8.23</v>
      </c>
      <c r="G154" s="1">
        <v>102.7</v>
      </c>
      <c r="H154" s="4">
        <v>8.0100000000000005E-2</v>
      </c>
      <c r="I154" s="1">
        <v>844.8</v>
      </c>
      <c r="J154" s="4">
        <v>2.1700000000000001E-2</v>
      </c>
      <c r="K154" s="4">
        <v>9.0700000000000003E-2</v>
      </c>
    </row>
    <row r="155" spans="1:11" x14ac:dyDescent="0.15">
      <c r="A155" s="1">
        <v>540</v>
      </c>
      <c r="B155" s="1">
        <v>1187.0999999999999</v>
      </c>
      <c r="C155" s="1">
        <v>102780329984</v>
      </c>
      <c r="D155" s="1">
        <v>23.3</v>
      </c>
      <c r="E155" s="1">
        <v>57.6</v>
      </c>
      <c r="F155" s="4">
        <v>-8.23</v>
      </c>
      <c r="G155" s="1">
        <v>102.7</v>
      </c>
      <c r="H155" s="4">
        <v>8.0100000000000005E-2</v>
      </c>
      <c r="I155" s="1">
        <v>844.9</v>
      </c>
      <c r="J155" s="4">
        <v>2.1700000000000001E-2</v>
      </c>
      <c r="K155" s="4">
        <v>9.0800000000000006E-2</v>
      </c>
    </row>
    <row r="156" spans="1:11" x14ac:dyDescent="0.15">
      <c r="A156" s="1">
        <v>541</v>
      </c>
      <c r="B156" s="1">
        <v>1187</v>
      </c>
      <c r="C156" s="1">
        <v>102675677184</v>
      </c>
      <c r="D156" s="1">
        <v>23.3</v>
      </c>
      <c r="E156" s="1">
        <v>57.8</v>
      </c>
      <c r="F156" s="4">
        <v>-8.23</v>
      </c>
      <c r="G156" s="1">
        <v>102.7</v>
      </c>
      <c r="H156" s="4">
        <v>8.0100000000000005E-2</v>
      </c>
      <c r="I156" s="1">
        <v>844.9</v>
      </c>
      <c r="J156" s="4">
        <v>2.1700000000000001E-2</v>
      </c>
      <c r="K156" s="4">
        <v>9.0800000000000006E-2</v>
      </c>
    </row>
    <row r="157" spans="1:11" x14ac:dyDescent="0.15">
      <c r="A157" s="1">
        <v>542</v>
      </c>
      <c r="B157" s="1">
        <v>1186.9000000000001</v>
      </c>
      <c r="C157" s="1">
        <v>102528704512</v>
      </c>
      <c r="D157" s="1">
        <v>23.2</v>
      </c>
      <c r="E157" s="1">
        <v>58.1</v>
      </c>
      <c r="F157" s="4">
        <v>-8.23</v>
      </c>
      <c r="G157" s="1">
        <v>102.7</v>
      </c>
      <c r="H157" s="4">
        <v>8.0100000000000005E-2</v>
      </c>
      <c r="I157" s="1">
        <v>845</v>
      </c>
      <c r="J157" s="4">
        <v>2.1700000000000001E-2</v>
      </c>
      <c r="K157" s="4">
        <v>9.0800000000000006E-2</v>
      </c>
    </row>
    <row r="158" spans="1:11" x14ac:dyDescent="0.15">
      <c r="A158" s="1">
        <v>543</v>
      </c>
      <c r="B158" s="1">
        <v>1186.9000000000001</v>
      </c>
      <c r="C158" s="1">
        <v>102305464320</v>
      </c>
      <c r="D158" s="1">
        <v>23.2</v>
      </c>
      <c r="E158" s="1">
        <v>58.4</v>
      </c>
      <c r="F158" s="4">
        <v>-8.23</v>
      </c>
      <c r="G158" s="1">
        <v>102.7</v>
      </c>
      <c r="H158" s="4">
        <v>8.0100000000000005E-2</v>
      </c>
      <c r="I158" s="1">
        <v>845.1</v>
      </c>
      <c r="J158" s="4">
        <v>2.1700000000000001E-2</v>
      </c>
      <c r="K158" s="4">
        <v>9.0700000000000003E-2</v>
      </c>
    </row>
    <row r="159" spans="1:11" x14ac:dyDescent="0.15">
      <c r="A159" s="1">
        <v>544</v>
      </c>
      <c r="B159" s="1">
        <v>1186.7</v>
      </c>
      <c r="C159" s="1">
        <v>102394880000</v>
      </c>
      <c r="D159" s="1">
        <v>23.3</v>
      </c>
      <c r="E159" s="1">
        <v>58.6</v>
      </c>
      <c r="F159" s="4">
        <v>-8.23</v>
      </c>
      <c r="G159" s="1">
        <v>102.7</v>
      </c>
      <c r="H159" s="4">
        <v>8.0100000000000005E-2</v>
      </c>
      <c r="I159" s="1">
        <v>845.1</v>
      </c>
      <c r="J159" s="4">
        <v>2.1700000000000001E-2</v>
      </c>
      <c r="K159" s="4">
        <v>9.0700000000000003E-2</v>
      </c>
    </row>
    <row r="160" spans="1:11" x14ac:dyDescent="0.15">
      <c r="A160" s="1">
        <v>545</v>
      </c>
      <c r="B160" s="1">
        <v>1186.5999999999999</v>
      </c>
      <c r="C160" s="1">
        <v>103078846464</v>
      </c>
      <c r="D160" s="1">
        <v>23.4</v>
      </c>
      <c r="E160" s="1">
        <v>58.9</v>
      </c>
      <c r="F160" s="4">
        <v>-8.23</v>
      </c>
      <c r="G160" s="1">
        <v>102.7</v>
      </c>
      <c r="H160" s="4">
        <v>8.0100000000000005E-2</v>
      </c>
      <c r="I160" s="1">
        <v>845.1</v>
      </c>
      <c r="J160" s="4">
        <v>2.1700000000000001E-2</v>
      </c>
      <c r="K160" s="4">
        <v>9.0800000000000006E-2</v>
      </c>
    </row>
    <row r="161" spans="1:11" x14ac:dyDescent="0.15">
      <c r="A161" s="1">
        <v>546</v>
      </c>
      <c r="B161" s="1">
        <v>1186.5</v>
      </c>
      <c r="C161" s="1">
        <v>102271008768</v>
      </c>
      <c r="D161" s="1">
        <v>23.5</v>
      </c>
      <c r="E161" s="1">
        <v>59.2</v>
      </c>
      <c r="F161" s="4">
        <v>-8.23</v>
      </c>
      <c r="G161" s="1">
        <v>102.7</v>
      </c>
      <c r="H161" s="4">
        <v>8.0100000000000005E-2</v>
      </c>
      <c r="I161" s="1">
        <v>845.2</v>
      </c>
      <c r="J161" s="4">
        <v>2.1600000000000001E-2</v>
      </c>
      <c r="K161" s="4">
        <v>9.0700000000000003E-2</v>
      </c>
    </row>
    <row r="162" spans="1:11" x14ac:dyDescent="0.15">
      <c r="A162" s="1">
        <v>547</v>
      </c>
      <c r="B162" s="1">
        <v>1186.4000000000001</v>
      </c>
      <c r="C162" s="1">
        <v>102271713280</v>
      </c>
      <c r="D162" s="1">
        <v>23.4</v>
      </c>
      <c r="E162" s="1">
        <v>59.4</v>
      </c>
      <c r="F162" s="4">
        <v>-8.23</v>
      </c>
      <c r="G162" s="1">
        <v>102.7</v>
      </c>
      <c r="H162" s="4">
        <v>8.0100000000000005E-2</v>
      </c>
      <c r="I162" s="1">
        <v>845.2</v>
      </c>
      <c r="J162" s="4">
        <v>2.1600000000000001E-2</v>
      </c>
      <c r="K162" s="4">
        <v>9.0700000000000003E-2</v>
      </c>
    </row>
    <row r="163" spans="1:11" x14ac:dyDescent="0.15">
      <c r="A163" s="1">
        <v>548</v>
      </c>
      <c r="B163" s="1">
        <v>1186.3</v>
      </c>
      <c r="C163" s="1">
        <v>102219792384</v>
      </c>
      <c r="D163" s="1">
        <v>23.4</v>
      </c>
      <c r="E163" s="1">
        <v>59.7</v>
      </c>
      <c r="F163" s="4">
        <v>-8.23</v>
      </c>
      <c r="G163" s="1">
        <v>102.7</v>
      </c>
      <c r="H163" s="4">
        <v>8.0100000000000005E-2</v>
      </c>
      <c r="I163" s="1">
        <v>845.3</v>
      </c>
      <c r="J163" s="4">
        <v>2.1600000000000001E-2</v>
      </c>
      <c r="K163" s="4">
        <v>9.0700000000000003E-2</v>
      </c>
    </row>
    <row r="164" spans="1:11" x14ac:dyDescent="0.15">
      <c r="A164" s="1">
        <v>549</v>
      </c>
      <c r="B164" s="1">
        <v>1186.2</v>
      </c>
      <c r="C164" s="1">
        <v>102193225728</v>
      </c>
      <c r="D164" s="1">
        <v>23.4</v>
      </c>
      <c r="E164" s="1">
        <v>59.9</v>
      </c>
      <c r="F164" s="4">
        <v>-8.23</v>
      </c>
      <c r="G164" s="1">
        <v>102.7</v>
      </c>
      <c r="H164" s="4">
        <v>8.0100000000000005E-2</v>
      </c>
      <c r="I164" s="1">
        <v>845.3</v>
      </c>
      <c r="J164" s="4">
        <v>2.1600000000000001E-2</v>
      </c>
      <c r="K164" s="4">
        <v>9.0700000000000003E-2</v>
      </c>
    </row>
    <row r="165" spans="1:11" x14ac:dyDescent="0.15">
      <c r="A165" s="1">
        <v>550</v>
      </c>
      <c r="B165" s="1">
        <v>1186.2</v>
      </c>
      <c r="C165" s="1">
        <v>102158106624</v>
      </c>
      <c r="D165" s="1">
        <v>23.4</v>
      </c>
      <c r="E165" s="1">
        <v>60.2</v>
      </c>
      <c r="F165" s="4">
        <v>-8.23</v>
      </c>
      <c r="G165" s="1">
        <v>102.7</v>
      </c>
      <c r="H165" s="4">
        <v>8.0100000000000005E-2</v>
      </c>
      <c r="I165" s="1">
        <v>845.4</v>
      </c>
      <c r="J165" s="4">
        <v>2.1600000000000001E-2</v>
      </c>
      <c r="K165" s="4">
        <v>9.0700000000000003E-2</v>
      </c>
    </row>
    <row r="166" spans="1:11" x14ac:dyDescent="0.15">
      <c r="A166" s="1">
        <v>551</v>
      </c>
      <c r="B166" s="1">
        <v>1186.0999999999999</v>
      </c>
      <c r="C166" s="1">
        <v>102186065920</v>
      </c>
      <c r="D166" s="1">
        <v>23.5</v>
      </c>
      <c r="E166" s="1">
        <v>60.5</v>
      </c>
      <c r="F166" s="4">
        <v>-8.23</v>
      </c>
      <c r="G166" s="1">
        <v>102.7</v>
      </c>
      <c r="H166" s="4">
        <v>8.0199999999999994E-2</v>
      </c>
      <c r="I166" s="1">
        <v>845.4</v>
      </c>
      <c r="J166" s="4">
        <v>2.1600000000000001E-2</v>
      </c>
      <c r="K166" s="4">
        <v>9.0700000000000003E-2</v>
      </c>
    </row>
    <row r="167" spans="1:11" x14ac:dyDescent="0.15">
      <c r="A167" s="1">
        <v>552</v>
      </c>
      <c r="B167" s="1">
        <v>1185.7</v>
      </c>
      <c r="C167" s="1">
        <v>102157934592</v>
      </c>
      <c r="D167" s="1">
        <v>23.5</v>
      </c>
      <c r="E167" s="1">
        <v>60.7</v>
      </c>
      <c r="F167" s="4">
        <v>-8.23</v>
      </c>
      <c r="G167" s="1">
        <v>102.7</v>
      </c>
      <c r="H167" s="4">
        <v>8.0199999999999994E-2</v>
      </c>
      <c r="I167" s="1">
        <v>845.5</v>
      </c>
      <c r="J167" s="4">
        <v>2.1600000000000001E-2</v>
      </c>
      <c r="K167" s="4">
        <v>9.0700000000000003E-2</v>
      </c>
    </row>
    <row r="168" spans="1:11" x14ac:dyDescent="0.15">
      <c r="A168" s="1">
        <v>553</v>
      </c>
      <c r="B168" s="1">
        <v>1185.5</v>
      </c>
      <c r="C168" s="1">
        <v>102138372096</v>
      </c>
      <c r="D168" s="1">
        <v>23.5</v>
      </c>
      <c r="E168" s="1">
        <v>61</v>
      </c>
      <c r="F168" s="4">
        <v>-8.23</v>
      </c>
      <c r="G168" s="1">
        <v>102.7</v>
      </c>
      <c r="H168" s="4">
        <v>8.0199999999999994E-2</v>
      </c>
      <c r="I168" s="1">
        <v>845.5</v>
      </c>
      <c r="J168" s="4">
        <v>2.1600000000000001E-2</v>
      </c>
      <c r="K168" s="4">
        <v>9.0700000000000003E-2</v>
      </c>
    </row>
    <row r="169" spans="1:11" x14ac:dyDescent="0.15">
      <c r="A169" s="1">
        <v>554</v>
      </c>
      <c r="B169" s="1">
        <v>1185.4000000000001</v>
      </c>
      <c r="C169" s="1">
        <v>102129467392</v>
      </c>
      <c r="D169" s="1">
        <v>23.5</v>
      </c>
      <c r="E169" s="1">
        <v>61.3</v>
      </c>
      <c r="F169" s="4">
        <v>-8.23</v>
      </c>
      <c r="G169" s="1">
        <v>102.7</v>
      </c>
      <c r="H169" s="4">
        <v>8.0199999999999994E-2</v>
      </c>
      <c r="I169" s="1">
        <v>845.6</v>
      </c>
      <c r="J169" s="4">
        <v>2.1600000000000001E-2</v>
      </c>
      <c r="K169" s="4">
        <v>9.0700000000000003E-2</v>
      </c>
    </row>
    <row r="170" spans="1:11" x14ac:dyDescent="0.15">
      <c r="A170" s="1">
        <v>555</v>
      </c>
      <c r="B170" s="1">
        <v>1185.3</v>
      </c>
      <c r="C170" s="1">
        <v>102105366528</v>
      </c>
      <c r="D170" s="1">
        <v>23.5</v>
      </c>
      <c r="E170" s="1">
        <v>61.5</v>
      </c>
      <c r="F170" s="4">
        <v>-8.23</v>
      </c>
      <c r="G170" s="1">
        <v>102.7</v>
      </c>
      <c r="H170" s="4">
        <v>8.0199999999999994E-2</v>
      </c>
      <c r="I170" s="1">
        <v>845.6</v>
      </c>
      <c r="J170" s="4">
        <v>2.1600000000000001E-2</v>
      </c>
      <c r="K170" s="4">
        <v>9.0700000000000003E-2</v>
      </c>
    </row>
    <row r="171" spans="1:11" x14ac:dyDescent="0.15">
      <c r="A171" s="1">
        <v>556</v>
      </c>
      <c r="B171" s="1">
        <v>1185.2</v>
      </c>
      <c r="C171" s="1">
        <v>102248628224</v>
      </c>
      <c r="D171" s="1">
        <v>23.5</v>
      </c>
      <c r="E171" s="1">
        <v>61.8</v>
      </c>
      <c r="F171" s="4">
        <v>-8.23</v>
      </c>
      <c r="G171" s="1">
        <v>102.7</v>
      </c>
      <c r="H171" s="4">
        <v>8.0199999999999994E-2</v>
      </c>
      <c r="I171" s="1">
        <v>845.7</v>
      </c>
      <c r="J171" s="4">
        <v>2.1600000000000001E-2</v>
      </c>
      <c r="K171" s="4">
        <v>9.0700000000000003E-2</v>
      </c>
    </row>
    <row r="172" spans="1:11" x14ac:dyDescent="0.15">
      <c r="A172" s="1">
        <v>557</v>
      </c>
      <c r="B172" s="1">
        <v>1185.0999999999999</v>
      </c>
      <c r="C172" s="1">
        <v>102134177792</v>
      </c>
      <c r="D172" s="1">
        <v>23.6</v>
      </c>
      <c r="E172" s="1">
        <v>62.1</v>
      </c>
      <c r="F172" s="4">
        <v>-8.23</v>
      </c>
      <c r="G172" s="1">
        <v>102.7</v>
      </c>
      <c r="H172" s="4">
        <v>8.0199999999999994E-2</v>
      </c>
      <c r="I172" s="1">
        <v>845.7</v>
      </c>
      <c r="J172" s="4">
        <v>2.1600000000000001E-2</v>
      </c>
      <c r="K172" s="4">
        <v>9.0700000000000003E-2</v>
      </c>
    </row>
    <row r="173" spans="1:11" x14ac:dyDescent="0.15">
      <c r="A173" s="1">
        <v>558</v>
      </c>
      <c r="B173" s="1">
        <v>1185</v>
      </c>
      <c r="C173" s="1">
        <v>102276956160</v>
      </c>
      <c r="D173" s="1">
        <v>23.6</v>
      </c>
      <c r="E173" s="1">
        <v>62.3</v>
      </c>
      <c r="F173" s="4">
        <v>-8.23</v>
      </c>
      <c r="G173" s="1">
        <v>102.7</v>
      </c>
      <c r="H173" s="4">
        <v>8.0199999999999994E-2</v>
      </c>
      <c r="I173" s="1">
        <v>845.7</v>
      </c>
      <c r="J173" s="4">
        <v>2.1600000000000001E-2</v>
      </c>
      <c r="K173" s="4">
        <v>9.0700000000000003E-2</v>
      </c>
    </row>
    <row r="174" spans="1:11" x14ac:dyDescent="0.15">
      <c r="A174" s="1">
        <v>559</v>
      </c>
      <c r="B174" s="1">
        <v>1184.9000000000001</v>
      </c>
      <c r="C174" s="1">
        <v>102075342848</v>
      </c>
      <c r="D174" s="1">
        <v>23.6</v>
      </c>
      <c r="E174" s="1">
        <v>62.6</v>
      </c>
      <c r="F174" s="4">
        <v>-8.24</v>
      </c>
      <c r="G174" s="1">
        <v>102.7</v>
      </c>
      <c r="H174" s="4">
        <v>8.0199999999999994E-2</v>
      </c>
      <c r="I174" s="1">
        <v>845.8</v>
      </c>
      <c r="J174" s="4">
        <v>2.1600000000000001E-2</v>
      </c>
      <c r="K174" s="4">
        <v>9.0700000000000003E-2</v>
      </c>
    </row>
    <row r="175" spans="1:11" x14ac:dyDescent="0.15">
      <c r="A175" s="1">
        <v>560</v>
      </c>
      <c r="B175" s="1">
        <v>1184.8</v>
      </c>
      <c r="C175" s="1">
        <v>101997871104</v>
      </c>
      <c r="D175" s="1">
        <v>23.5</v>
      </c>
      <c r="E175" s="1">
        <v>62.8</v>
      </c>
      <c r="F175" s="4">
        <v>-8.24</v>
      </c>
      <c r="G175" s="1">
        <v>102.7</v>
      </c>
      <c r="H175" s="4">
        <v>8.0199999999999994E-2</v>
      </c>
      <c r="I175" s="1">
        <v>845.8</v>
      </c>
      <c r="J175" s="4">
        <v>2.1600000000000001E-2</v>
      </c>
      <c r="K175" s="4">
        <v>9.0700000000000003E-2</v>
      </c>
    </row>
    <row r="176" spans="1:11" x14ac:dyDescent="0.15">
      <c r="A176" s="1">
        <v>561</v>
      </c>
      <c r="B176" s="1">
        <v>1184.7</v>
      </c>
      <c r="C176" s="1">
        <v>101986885632</v>
      </c>
      <c r="D176" s="1">
        <v>23.5</v>
      </c>
      <c r="E176" s="1">
        <v>63.1</v>
      </c>
      <c r="F176" s="4">
        <v>-8.24</v>
      </c>
      <c r="G176" s="1">
        <v>102.7</v>
      </c>
      <c r="H176" s="4">
        <v>8.0199999999999994E-2</v>
      </c>
      <c r="I176" s="1">
        <v>845.9</v>
      </c>
      <c r="J176" s="4">
        <v>2.1600000000000001E-2</v>
      </c>
      <c r="K176" s="4">
        <v>9.0700000000000003E-2</v>
      </c>
    </row>
    <row r="177" spans="1:11" x14ac:dyDescent="0.15">
      <c r="A177" s="1">
        <v>562</v>
      </c>
      <c r="B177" s="1">
        <v>1184.5999999999999</v>
      </c>
      <c r="C177" s="1">
        <v>102021947392</v>
      </c>
      <c r="D177" s="1">
        <v>23.5</v>
      </c>
      <c r="E177" s="1">
        <v>63.4</v>
      </c>
      <c r="F177" s="4">
        <v>-8.24</v>
      </c>
      <c r="G177" s="1">
        <v>102.7</v>
      </c>
      <c r="H177" s="4">
        <v>8.0199999999999994E-2</v>
      </c>
      <c r="I177" s="1">
        <v>845.9</v>
      </c>
      <c r="J177" s="4">
        <v>2.1600000000000001E-2</v>
      </c>
      <c r="K177" s="4">
        <v>9.0700000000000003E-2</v>
      </c>
    </row>
    <row r="178" spans="1:11" x14ac:dyDescent="0.15">
      <c r="A178" s="1">
        <v>563</v>
      </c>
      <c r="B178" s="1">
        <v>1184.5</v>
      </c>
      <c r="C178" s="1">
        <v>102238838784</v>
      </c>
      <c r="D178" s="1">
        <v>23.5</v>
      </c>
      <c r="E178" s="1">
        <v>63.6</v>
      </c>
      <c r="F178" s="4">
        <v>-8.24</v>
      </c>
      <c r="G178" s="1">
        <v>102.7</v>
      </c>
      <c r="H178" s="4">
        <v>8.0199999999999994E-2</v>
      </c>
      <c r="I178" s="1">
        <v>845.9</v>
      </c>
      <c r="J178" s="4">
        <v>2.1600000000000001E-2</v>
      </c>
      <c r="K178" s="4">
        <v>9.0700000000000003E-2</v>
      </c>
    </row>
    <row r="179" spans="1:11" x14ac:dyDescent="0.15">
      <c r="A179" s="1">
        <v>564</v>
      </c>
      <c r="B179" s="1">
        <v>1184.4000000000001</v>
      </c>
      <c r="C179" s="1">
        <v>101898149888</v>
      </c>
      <c r="D179" s="1">
        <v>23.5</v>
      </c>
      <c r="E179" s="1">
        <v>63.9</v>
      </c>
      <c r="F179" s="4">
        <v>-8.24</v>
      </c>
      <c r="G179" s="1">
        <v>102.7</v>
      </c>
      <c r="H179" s="4">
        <v>8.0199999999999994E-2</v>
      </c>
      <c r="I179" s="1">
        <v>846</v>
      </c>
      <c r="J179" s="4">
        <v>2.1600000000000001E-2</v>
      </c>
      <c r="K179" s="4">
        <v>9.0700000000000003E-2</v>
      </c>
    </row>
    <row r="180" spans="1:11" x14ac:dyDescent="0.15">
      <c r="A180" s="1">
        <v>565</v>
      </c>
      <c r="B180" s="1">
        <v>1184.3</v>
      </c>
      <c r="C180" s="1">
        <v>101904596992</v>
      </c>
      <c r="D180" s="1">
        <v>23.5</v>
      </c>
      <c r="E180" s="1">
        <v>64.2</v>
      </c>
      <c r="F180" s="4">
        <v>-8.24</v>
      </c>
      <c r="G180" s="1">
        <v>102.7</v>
      </c>
      <c r="H180" s="4">
        <v>8.0199999999999994E-2</v>
      </c>
      <c r="I180" s="1">
        <v>846</v>
      </c>
      <c r="J180" s="4">
        <v>2.1600000000000001E-2</v>
      </c>
      <c r="K180" s="4">
        <v>9.0700000000000003E-2</v>
      </c>
    </row>
    <row r="181" spans="1:11" x14ac:dyDescent="0.15">
      <c r="A181" s="1">
        <v>566</v>
      </c>
      <c r="B181" s="1">
        <v>1184.2</v>
      </c>
      <c r="C181" s="1">
        <v>101887688704</v>
      </c>
      <c r="D181" s="1">
        <v>23.5</v>
      </c>
      <c r="E181" s="1">
        <v>64.400000000000006</v>
      </c>
      <c r="F181" s="4">
        <v>-8.24</v>
      </c>
      <c r="G181" s="1">
        <v>102.7</v>
      </c>
      <c r="H181" s="4">
        <v>8.0199999999999994E-2</v>
      </c>
      <c r="I181" s="1">
        <v>846.1</v>
      </c>
      <c r="J181" s="4">
        <v>2.1600000000000001E-2</v>
      </c>
      <c r="K181" s="4">
        <v>9.0700000000000003E-2</v>
      </c>
    </row>
    <row r="182" spans="1:11" x14ac:dyDescent="0.15">
      <c r="A182" s="1">
        <v>567</v>
      </c>
      <c r="B182" s="1">
        <v>1184.0999999999999</v>
      </c>
      <c r="C182" s="1">
        <v>101873926144</v>
      </c>
      <c r="D182" s="1">
        <v>23.5</v>
      </c>
      <c r="E182" s="1">
        <v>64.7</v>
      </c>
      <c r="F182" s="4">
        <v>-8.24</v>
      </c>
      <c r="G182" s="1">
        <v>102.7</v>
      </c>
      <c r="H182" s="4">
        <v>8.0199999999999994E-2</v>
      </c>
      <c r="I182" s="1">
        <v>846.1</v>
      </c>
      <c r="J182" s="4">
        <v>2.1600000000000001E-2</v>
      </c>
      <c r="K182" s="4">
        <v>9.0700000000000003E-2</v>
      </c>
    </row>
    <row r="183" spans="1:11" x14ac:dyDescent="0.15">
      <c r="A183" s="1">
        <v>568</v>
      </c>
      <c r="B183" s="1">
        <v>1184</v>
      </c>
      <c r="C183" s="1">
        <v>101859811328</v>
      </c>
      <c r="D183" s="1">
        <v>23.6</v>
      </c>
      <c r="E183" s="1">
        <v>65</v>
      </c>
      <c r="F183" s="4">
        <v>-8.24</v>
      </c>
      <c r="G183" s="1">
        <v>102.7</v>
      </c>
      <c r="H183" s="4">
        <v>8.0199999999999994E-2</v>
      </c>
      <c r="I183" s="1">
        <v>846.1</v>
      </c>
      <c r="J183" s="4">
        <v>2.1600000000000001E-2</v>
      </c>
      <c r="K183" s="4">
        <v>9.0700000000000003E-2</v>
      </c>
    </row>
    <row r="184" spans="1:11" x14ac:dyDescent="0.15">
      <c r="A184" s="1">
        <v>569</v>
      </c>
      <c r="B184" s="1">
        <v>1183.9000000000001</v>
      </c>
      <c r="C184" s="1">
        <v>101910347776</v>
      </c>
      <c r="D184" s="1">
        <v>23.6</v>
      </c>
      <c r="E184" s="1">
        <v>65.2</v>
      </c>
      <c r="F184" s="4">
        <v>-8.24</v>
      </c>
      <c r="G184" s="1">
        <v>102.7</v>
      </c>
      <c r="H184" s="4">
        <v>8.0199999999999994E-2</v>
      </c>
      <c r="I184" s="1">
        <v>846.2</v>
      </c>
      <c r="J184" s="4">
        <v>2.1600000000000001E-2</v>
      </c>
      <c r="K184" s="4">
        <v>9.0700000000000003E-2</v>
      </c>
    </row>
    <row r="185" spans="1:11" x14ac:dyDescent="0.15">
      <c r="A185" s="1">
        <v>570</v>
      </c>
      <c r="B185" s="1">
        <v>1183.9000000000001</v>
      </c>
      <c r="C185" s="1">
        <v>101873229824</v>
      </c>
      <c r="D185" s="1">
        <v>23.6</v>
      </c>
      <c r="E185" s="1">
        <v>65.5</v>
      </c>
      <c r="F185" s="4">
        <v>-8.24</v>
      </c>
      <c r="G185" s="1">
        <v>102.7</v>
      </c>
      <c r="H185" s="4">
        <v>8.0199999999999994E-2</v>
      </c>
      <c r="I185" s="1">
        <v>846.2</v>
      </c>
      <c r="J185" s="4">
        <v>2.1600000000000001E-2</v>
      </c>
      <c r="K185" s="4">
        <v>9.0700000000000003E-2</v>
      </c>
    </row>
    <row r="186" spans="1:11" x14ac:dyDescent="0.15">
      <c r="A186" s="1">
        <v>571</v>
      </c>
      <c r="B186" s="1">
        <v>1183.8</v>
      </c>
      <c r="C186" s="1">
        <v>101826895872</v>
      </c>
      <c r="D186" s="1">
        <v>23.6</v>
      </c>
      <c r="E186" s="1">
        <v>65.7</v>
      </c>
      <c r="F186" s="4">
        <v>-8.24</v>
      </c>
      <c r="G186" s="1">
        <v>102.7</v>
      </c>
      <c r="H186" s="4">
        <v>8.0199999999999994E-2</v>
      </c>
      <c r="I186" s="1">
        <v>846.3</v>
      </c>
      <c r="J186" s="4">
        <v>2.1600000000000001E-2</v>
      </c>
      <c r="K186" s="4">
        <v>9.0700000000000003E-2</v>
      </c>
    </row>
    <row r="187" spans="1:11" x14ac:dyDescent="0.15">
      <c r="A187" s="1">
        <v>572</v>
      </c>
      <c r="B187" s="1">
        <v>1183.7</v>
      </c>
      <c r="C187" s="1">
        <v>101821669376</v>
      </c>
      <c r="D187" s="1">
        <v>23.6</v>
      </c>
      <c r="E187" s="1">
        <v>66</v>
      </c>
      <c r="F187" s="4">
        <v>-8.24</v>
      </c>
      <c r="G187" s="1">
        <v>102.7</v>
      </c>
      <c r="H187" s="4">
        <v>8.0199999999999994E-2</v>
      </c>
      <c r="I187" s="1">
        <v>846.3</v>
      </c>
      <c r="J187" s="4">
        <v>2.1600000000000001E-2</v>
      </c>
      <c r="K187" s="4">
        <v>9.0700000000000003E-2</v>
      </c>
    </row>
    <row r="188" spans="1:11" x14ac:dyDescent="0.15">
      <c r="A188" s="1">
        <v>573</v>
      </c>
      <c r="B188" s="1">
        <v>1183.5999999999999</v>
      </c>
      <c r="C188" s="1">
        <v>101795028992</v>
      </c>
      <c r="D188" s="1">
        <v>23.6</v>
      </c>
      <c r="E188" s="1">
        <v>66.3</v>
      </c>
      <c r="F188" s="4">
        <v>-8.24</v>
      </c>
      <c r="G188" s="1">
        <v>102.7</v>
      </c>
      <c r="H188" s="4">
        <v>8.0199999999999994E-2</v>
      </c>
      <c r="I188" s="1">
        <v>846.3</v>
      </c>
      <c r="J188" s="4">
        <v>2.1600000000000001E-2</v>
      </c>
      <c r="K188" s="4">
        <v>9.0700000000000003E-2</v>
      </c>
    </row>
    <row r="189" spans="1:11" x14ac:dyDescent="0.15">
      <c r="A189" s="1">
        <v>574</v>
      </c>
      <c r="B189" s="1">
        <v>1183.5</v>
      </c>
      <c r="C189" s="1">
        <v>101793636352</v>
      </c>
      <c r="D189" s="1">
        <v>23.6</v>
      </c>
      <c r="E189" s="1">
        <v>66.5</v>
      </c>
      <c r="F189" s="4">
        <v>-8.24</v>
      </c>
      <c r="G189" s="1">
        <v>102.7</v>
      </c>
      <c r="H189" s="4">
        <v>8.0199999999999994E-2</v>
      </c>
      <c r="I189" s="1">
        <v>846.4</v>
      </c>
      <c r="J189" s="4">
        <v>2.1600000000000001E-2</v>
      </c>
      <c r="K189" s="4">
        <v>9.0700000000000003E-2</v>
      </c>
    </row>
    <row r="190" spans="1:11" x14ac:dyDescent="0.15">
      <c r="A190" s="1">
        <v>575</v>
      </c>
      <c r="B190" s="1">
        <v>1183.5</v>
      </c>
      <c r="C190" s="1">
        <v>101791195136</v>
      </c>
      <c r="D190" s="1">
        <v>23.6</v>
      </c>
      <c r="E190" s="1">
        <v>66.8</v>
      </c>
      <c r="F190" s="4">
        <v>-8.24</v>
      </c>
      <c r="G190" s="1">
        <v>102.7</v>
      </c>
      <c r="H190" s="4">
        <v>8.0199999999999994E-2</v>
      </c>
      <c r="I190" s="1">
        <v>846.4</v>
      </c>
      <c r="J190" s="4">
        <v>2.1600000000000001E-2</v>
      </c>
      <c r="K190" s="4">
        <v>9.0700000000000003E-2</v>
      </c>
    </row>
    <row r="191" spans="1:11" x14ac:dyDescent="0.15">
      <c r="A191" s="1">
        <v>576</v>
      </c>
      <c r="B191" s="1">
        <v>1183.4000000000001</v>
      </c>
      <c r="C191" s="1">
        <v>101790154752</v>
      </c>
      <c r="D191" s="1">
        <v>23.6</v>
      </c>
      <c r="E191" s="1">
        <v>67</v>
      </c>
      <c r="F191" s="4">
        <v>-8.24</v>
      </c>
      <c r="G191" s="1">
        <v>102.7</v>
      </c>
      <c r="H191" s="4">
        <v>8.0199999999999994E-2</v>
      </c>
      <c r="I191" s="1">
        <v>846.4</v>
      </c>
      <c r="J191" s="4">
        <v>2.1600000000000001E-2</v>
      </c>
      <c r="K191" s="4">
        <v>9.0700000000000003E-2</v>
      </c>
    </row>
    <row r="192" spans="1:11" x14ac:dyDescent="0.15">
      <c r="A192" s="1">
        <v>577</v>
      </c>
      <c r="B192" s="1">
        <v>1183.3</v>
      </c>
      <c r="C192" s="1">
        <v>101789630464</v>
      </c>
      <c r="D192" s="1">
        <v>23.6</v>
      </c>
      <c r="E192" s="1">
        <v>67.3</v>
      </c>
      <c r="F192" s="4">
        <v>-8.24</v>
      </c>
      <c r="G192" s="1">
        <v>102.7</v>
      </c>
      <c r="H192" s="4">
        <v>8.0199999999999994E-2</v>
      </c>
      <c r="I192" s="1">
        <v>846.5</v>
      </c>
      <c r="J192" s="4">
        <v>2.1600000000000001E-2</v>
      </c>
      <c r="K192" s="4">
        <v>9.0700000000000003E-2</v>
      </c>
    </row>
    <row r="193" spans="1:11" x14ac:dyDescent="0.15">
      <c r="A193" s="1">
        <v>578</v>
      </c>
      <c r="B193" s="1">
        <v>1183.2</v>
      </c>
      <c r="C193" s="1">
        <v>101769789440</v>
      </c>
      <c r="D193" s="1">
        <v>23.7</v>
      </c>
      <c r="E193" s="1">
        <v>67.599999999999994</v>
      </c>
      <c r="F193" s="4">
        <v>-8.24</v>
      </c>
      <c r="G193" s="1">
        <v>102.7</v>
      </c>
      <c r="H193" s="4">
        <v>8.0199999999999994E-2</v>
      </c>
      <c r="I193" s="1">
        <v>846.5</v>
      </c>
      <c r="J193" s="4">
        <v>2.1600000000000001E-2</v>
      </c>
      <c r="K193" s="4">
        <v>9.0700000000000003E-2</v>
      </c>
    </row>
    <row r="194" spans="1:11" x14ac:dyDescent="0.15">
      <c r="A194" s="1">
        <v>579</v>
      </c>
      <c r="B194" s="1">
        <v>1183.0999999999999</v>
      </c>
      <c r="C194" s="1">
        <v>101786320896</v>
      </c>
      <c r="D194" s="1">
        <v>23.7</v>
      </c>
      <c r="E194" s="1">
        <v>67.8</v>
      </c>
      <c r="F194" s="4">
        <v>-8.24</v>
      </c>
      <c r="G194" s="1">
        <v>102.7</v>
      </c>
      <c r="H194" s="4">
        <v>8.0299999999999996E-2</v>
      </c>
      <c r="I194" s="1">
        <v>846.5</v>
      </c>
      <c r="J194" s="4">
        <v>2.1600000000000001E-2</v>
      </c>
      <c r="K194" s="4">
        <v>9.0700000000000003E-2</v>
      </c>
    </row>
    <row r="195" spans="1:11" x14ac:dyDescent="0.15">
      <c r="A195" s="1">
        <v>580</v>
      </c>
      <c r="B195" s="1">
        <v>1183</v>
      </c>
      <c r="C195" s="1">
        <v>101778489344</v>
      </c>
      <c r="D195" s="1">
        <v>23.7</v>
      </c>
      <c r="E195" s="1">
        <v>68.099999999999994</v>
      </c>
      <c r="F195" s="4">
        <v>-8.24</v>
      </c>
      <c r="G195" s="1">
        <v>102.7</v>
      </c>
      <c r="H195" s="4">
        <v>8.0299999999999996E-2</v>
      </c>
      <c r="I195" s="1">
        <v>846.6</v>
      </c>
      <c r="J195" s="4">
        <v>2.1600000000000001E-2</v>
      </c>
      <c r="K195" s="4">
        <v>9.0700000000000003E-2</v>
      </c>
    </row>
    <row r="196" spans="1:11" x14ac:dyDescent="0.15">
      <c r="A196" s="1">
        <v>581</v>
      </c>
      <c r="B196" s="1">
        <v>1183</v>
      </c>
      <c r="C196" s="1">
        <v>101732196352</v>
      </c>
      <c r="D196" s="1">
        <v>23.7</v>
      </c>
      <c r="E196" s="1">
        <v>68.3</v>
      </c>
      <c r="F196" s="4">
        <v>-8.24</v>
      </c>
      <c r="G196" s="1">
        <v>102.7</v>
      </c>
      <c r="H196" s="4">
        <v>8.0299999999999996E-2</v>
      </c>
      <c r="I196" s="1">
        <v>846.6</v>
      </c>
      <c r="J196" s="4">
        <v>2.1600000000000001E-2</v>
      </c>
      <c r="K196" s="4">
        <v>9.0700000000000003E-2</v>
      </c>
    </row>
    <row r="197" spans="1:11" x14ac:dyDescent="0.15">
      <c r="A197" s="1">
        <v>582</v>
      </c>
      <c r="B197" s="1">
        <v>1182.9000000000001</v>
      </c>
      <c r="C197" s="1">
        <v>101716189184</v>
      </c>
      <c r="D197" s="1">
        <v>23.7</v>
      </c>
      <c r="E197" s="1">
        <v>68.599999999999994</v>
      </c>
      <c r="F197" s="4">
        <v>-8.24</v>
      </c>
      <c r="G197" s="1">
        <v>102.7</v>
      </c>
      <c r="H197" s="4">
        <v>8.0299999999999996E-2</v>
      </c>
      <c r="I197" s="1">
        <v>846.6</v>
      </c>
      <c r="J197" s="4">
        <v>2.1600000000000001E-2</v>
      </c>
      <c r="K197" s="4">
        <v>9.0700000000000003E-2</v>
      </c>
    </row>
    <row r="198" spans="1:11" x14ac:dyDescent="0.15">
      <c r="A198" s="1">
        <v>583</v>
      </c>
      <c r="B198" s="1">
        <v>1182.9000000000001</v>
      </c>
      <c r="C198" s="1">
        <v>101683486720</v>
      </c>
      <c r="D198" s="1">
        <v>23.7</v>
      </c>
      <c r="E198" s="1">
        <v>68.900000000000006</v>
      </c>
      <c r="F198" s="4">
        <v>-8.24</v>
      </c>
      <c r="G198" s="1">
        <v>102.7</v>
      </c>
      <c r="H198" s="4">
        <v>8.0299999999999996E-2</v>
      </c>
      <c r="I198" s="1">
        <v>846.7</v>
      </c>
      <c r="J198" s="4">
        <v>2.1600000000000001E-2</v>
      </c>
      <c r="K198" s="4">
        <v>9.0700000000000003E-2</v>
      </c>
    </row>
    <row r="199" spans="1:11" x14ac:dyDescent="0.15">
      <c r="A199" s="1">
        <v>584</v>
      </c>
      <c r="B199" s="1">
        <v>1182.8</v>
      </c>
      <c r="C199" s="1">
        <v>101692358656</v>
      </c>
      <c r="D199" s="1">
        <v>23.6</v>
      </c>
      <c r="E199" s="1">
        <v>69.099999999999994</v>
      </c>
      <c r="F199" s="4">
        <v>-8.24</v>
      </c>
      <c r="G199" s="1">
        <v>102.7</v>
      </c>
      <c r="H199" s="4">
        <v>8.0299999999999996E-2</v>
      </c>
      <c r="I199" s="1">
        <v>846.7</v>
      </c>
      <c r="J199" s="4">
        <v>2.1600000000000001E-2</v>
      </c>
      <c r="K199" s="4">
        <v>9.0700000000000003E-2</v>
      </c>
    </row>
    <row r="200" spans="1:11" x14ac:dyDescent="0.15">
      <c r="A200" s="1">
        <v>585</v>
      </c>
      <c r="B200" s="1">
        <v>1182.8</v>
      </c>
      <c r="C200" s="1">
        <v>101683314688</v>
      </c>
      <c r="D200" s="1">
        <v>23.6</v>
      </c>
      <c r="E200" s="1">
        <v>69.400000000000006</v>
      </c>
      <c r="F200" s="4">
        <v>-8.24</v>
      </c>
      <c r="G200" s="1">
        <v>102.7</v>
      </c>
      <c r="H200" s="4">
        <v>8.0299999999999996E-2</v>
      </c>
      <c r="I200" s="1">
        <v>846.7</v>
      </c>
      <c r="J200" s="4">
        <v>2.1600000000000001E-2</v>
      </c>
      <c r="K200" s="4">
        <v>9.0700000000000003E-2</v>
      </c>
    </row>
    <row r="201" spans="1:11" x14ac:dyDescent="0.15">
      <c r="A201" s="1">
        <v>586</v>
      </c>
      <c r="B201" s="1">
        <v>1182.7</v>
      </c>
      <c r="C201" s="1">
        <v>101669920768</v>
      </c>
      <c r="D201" s="1">
        <v>23.6</v>
      </c>
      <c r="E201" s="1">
        <v>69.7</v>
      </c>
      <c r="F201" s="4">
        <v>-8.24</v>
      </c>
      <c r="G201" s="1">
        <v>102.7</v>
      </c>
      <c r="H201" s="4">
        <v>8.0299999999999996E-2</v>
      </c>
      <c r="I201" s="1">
        <v>846.8</v>
      </c>
      <c r="J201" s="4">
        <v>2.1600000000000001E-2</v>
      </c>
      <c r="K201" s="4">
        <v>9.0700000000000003E-2</v>
      </c>
    </row>
    <row r="202" spans="1:11" x14ac:dyDescent="0.15">
      <c r="A202" s="1">
        <v>587</v>
      </c>
      <c r="B202" s="1">
        <v>1182.5999999999999</v>
      </c>
      <c r="C202" s="1">
        <v>101676179456</v>
      </c>
      <c r="D202" s="1">
        <v>23.6</v>
      </c>
      <c r="E202" s="1">
        <v>69.900000000000006</v>
      </c>
      <c r="F202" s="4">
        <v>-8.24</v>
      </c>
      <c r="G202" s="1">
        <v>102.7</v>
      </c>
      <c r="H202" s="4">
        <v>8.0299999999999996E-2</v>
      </c>
      <c r="I202" s="1">
        <v>846.8</v>
      </c>
      <c r="J202" s="4">
        <v>2.1600000000000001E-2</v>
      </c>
      <c r="K202" s="4">
        <v>9.0700000000000003E-2</v>
      </c>
    </row>
    <row r="203" spans="1:11" x14ac:dyDescent="0.15">
      <c r="A203" s="1">
        <v>588</v>
      </c>
      <c r="B203" s="1">
        <v>1182.5</v>
      </c>
      <c r="C203" s="1">
        <v>101687836672</v>
      </c>
      <c r="D203" s="1">
        <v>23.7</v>
      </c>
      <c r="E203" s="1">
        <v>70.2</v>
      </c>
      <c r="F203" s="4">
        <v>-8.24</v>
      </c>
      <c r="G203" s="1">
        <v>102.7</v>
      </c>
      <c r="H203" s="4">
        <v>8.0299999999999996E-2</v>
      </c>
      <c r="I203" s="1">
        <v>846.8</v>
      </c>
      <c r="J203" s="4">
        <v>2.1600000000000001E-2</v>
      </c>
      <c r="K203" s="4">
        <v>9.0700000000000003E-2</v>
      </c>
    </row>
    <row r="204" spans="1:11" x14ac:dyDescent="0.15">
      <c r="A204" s="1">
        <v>589</v>
      </c>
      <c r="B204" s="1">
        <v>1182.5</v>
      </c>
      <c r="C204" s="1">
        <v>101821841408</v>
      </c>
      <c r="D204" s="1">
        <v>23.7</v>
      </c>
      <c r="E204" s="1">
        <v>70.400000000000006</v>
      </c>
      <c r="F204" s="4">
        <v>-8.25</v>
      </c>
      <c r="G204" s="1">
        <v>102.7</v>
      </c>
      <c r="H204" s="4">
        <v>8.0299999999999996E-2</v>
      </c>
      <c r="I204" s="1">
        <v>846.8</v>
      </c>
      <c r="J204" s="4">
        <v>2.1600000000000001E-2</v>
      </c>
      <c r="K204" s="4">
        <v>9.0700000000000003E-2</v>
      </c>
    </row>
    <row r="205" spans="1:11" x14ac:dyDescent="0.15">
      <c r="A205" s="1">
        <v>590</v>
      </c>
      <c r="B205" s="1">
        <v>1182.4000000000001</v>
      </c>
      <c r="C205" s="1">
        <v>101863997440</v>
      </c>
      <c r="D205" s="1">
        <v>23.6</v>
      </c>
      <c r="E205" s="1">
        <v>70.7</v>
      </c>
      <c r="F205" s="4">
        <v>-8.25</v>
      </c>
      <c r="G205" s="1">
        <v>102.7</v>
      </c>
      <c r="H205" s="4">
        <v>8.0299999999999996E-2</v>
      </c>
      <c r="I205" s="1">
        <v>846.9</v>
      </c>
      <c r="J205" s="4">
        <v>2.1600000000000001E-2</v>
      </c>
      <c r="K205" s="4">
        <v>9.0700000000000003E-2</v>
      </c>
    </row>
    <row r="206" spans="1:11" x14ac:dyDescent="0.15">
      <c r="A206" s="1">
        <v>591</v>
      </c>
      <c r="B206" s="1">
        <v>1182.3</v>
      </c>
      <c r="C206" s="1">
        <v>102600941568</v>
      </c>
      <c r="D206" s="1">
        <v>23.6</v>
      </c>
      <c r="E206" s="1">
        <v>70.900000000000006</v>
      </c>
      <c r="F206" s="4">
        <v>-8.25</v>
      </c>
      <c r="G206" s="1">
        <v>102.7</v>
      </c>
      <c r="H206" s="4">
        <v>8.0299999999999996E-2</v>
      </c>
      <c r="I206" s="1">
        <v>846.9</v>
      </c>
      <c r="J206" s="4">
        <v>2.1600000000000001E-2</v>
      </c>
      <c r="K206" s="4">
        <v>9.0700000000000003E-2</v>
      </c>
    </row>
    <row r="207" spans="1:11" x14ac:dyDescent="0.15">
      <c r="A207" s="1">
        <v>592</v>
      </c>
      <c r="B207" s="1">
        <v>1182.2</v>
      </c>
      <c r="C207" s="1">
        <v>101547040768</v>
      </c>
      <c r="D207" s="1">
        <v>23.6</v>
      </c>
      <c r="E207" s="1">
        <v>71.2</v>
      </c>
      <c r="F207" s="4">
        <v>-8.25</v>
      </c>
      <c r="G207" s="1">
        <v>102.7</v>
      </c>
      <c r="H207" s="4">
        <v>8.0299999999999996E-2</v>
      </c>
      <c r="I207" s="1">
        <v>846.9</v>
      </c>
      <c r="J207" s="4">
        <v>2.1600000000000001E-2</v>
      </c>
      <c r="K207" s="4">
        <v>9.0700000000000003E-2</v>
      </c>
    </row>
    <row r="208" spans="1:11" x14ac:dyDescent="0.15">
      <c r="A208" s="1">
        <v>593</v>
      </c>
      <c r="B208" s="1">
        <v>1182.0999999999999</v>
      </c>
      <c r="C208" s="1">
        <v>101589786624</v>
      </c>
      <c r="D208" s="1">
        <v>23.6</v>
      </c>
      <c r="E208" s="1">
        <v>71.5</v>
      </c>
      <c r="F208" s="4">
        <v>-8.25</v>
      </c>
      <c r="G208" s="1">
        <v>102.7</v>
      </c>
      <c r="H208" s="4">
        <v>8.0299999999999996E-2</v>
      </c>
      <c r="I208" s="1">
        <v>846.9</v>
      </c>
      <c r="J208" s="4">
        <v>2.1600000000000001E-2</v>
      </c>
      <c r="K208" s="4">
        <v>9.0700000000000003E-2</v>
      </c>
    </row>
    <row r="209" spans="1:11" x14ac:dyDescent="0.15">
      <c r="A209" s="1">
        <v>594</v>
      </c>
      <c r="B209" s="1">
        <v>1182</v>
      </c>
      <c r="C209" s="1">
        <v>101609250816</v>
      </c>
      <c r="D209" s="1">
        <v>23.6</v>
      </c>
      <c r="E209" s="1">
        <v>71.7</v>
      </c>
      <c r="F209" s="4">
        <v>-8.25</v>
      </c>
      <c r="G209" s="1">
        <v>102.7</v>
      </c>
      <c r="H209" s="4">
        <v>8.0299999999999996E-2</v>
      </c>
      <c r="I209" s="1">
        <v>847</v>
      </c>
      <c r="J209" s="4">
        <v>2.1600000000000001E-2</v>
      </c>
      <c r="K209" s="4">
        <v>9.0700000000000003E-2</v>
      </c>
    </row>
    <row r="210" spans="1:11" x14ac:dyDescent="0.15">
      <c r="A210" s="1">
        <v>595</v>
      </c>
      <c r="B210" s="1">
        <v>1181.5999999999999</v>
      </c>
      <c r="C210" s="1">
        <v>101603164160</v>
      </c>
      <c r="D210" s="1">
        <v>23.5</v>
      </c>
      <c r="E210" s="1">
        <v>72</v>
      </c>
      <c r="F210" s="4">
        <v>-8.25</v>
      </c>
      <c r="G210" s="1">
        <v>102.7</v>
      </c>
      <c r="H210" s="4">
        <v>8.0299999999999996E-2</v>
      </c>
      <c r="I210" s="1">
        <v>847</v>
      </c>
      <c r="J210" s="4">
        <v>2.1600000000000001E-2</v>
      </c>
      <c r="K210" s="4">
        <v>9.0700000000000003E-2</v>
      </c>
    </row>
    <row r="211" spans="1:11" x14ac:dyDescent="0.15">
      <c r="A211" s="1">
        <v>596</v>
      </c>
      <c r="B211" s="1">
        <v>1181.4000000000001</v>
      </c>
      <c r="C211" s="1">
        <v>101586477056</v>
      </c>
      <c r="D211" s="1">
        <v>23.5</v>
      </c>
      <c r="E211" s="1">
        <v>72.2</v>
      </c>
      <c r="F211" s="4">
        <v>-8.25</v>
      </c>
      <c r="G211" s="1">
        <v>102.7</v>
      </c>
      <c r="H211" s="4">
        <v>8.0299999999999996E-2</v>
      </c>
      <c r="I211" s="1">
        <v>847</v>
      </c>
      <c r="J211" s="4">
        <v>2.1600000000000001E-2</v>
      </c>
      <c r="K211" s="4">
        <v>9.0700000000000003E-2</v>
      </c>
    </row>
    <row r="212" spans="1:11" x14ac:dyDescent="0.15">
      <c r="A212" s="1">
        <v>597</v>
      </c>
      <c r="B212" s="1">
        <v>1181.3</v>
      </c>
      <c r="C212" s="1">
        <v>101555208192</v>
      </c>
      <c r="D212" s="1">
        <v>23.5</v>
      </c>
      <c r="E212" s="1">
        <v>72.5</v>
      </c>
      <c r="F212" s="4">
        <v>-8.25</v>
      </c>
      <c r="G212" s="1">
        <v>102.7</v>
      </c>
      <c r="H212" s="4">
        <v>8.0299999999999996E-2</v>
      </c>
      <c r="I212" s="1">
        <v>847</v>
      </c>
      <c r="J212" s="4">
        <v>2.1499999999999998E-2</v>
      </c>
      <c r="K212" s="4">
        <v>9.0700000000000003E-2</v>
      </c>
    </row>
    <row r="213" spans="1:11" x14ac:dyDescent="0.15">
      <c r="A213" s="1">
        <v>598</v>
      </c>
      <c r="B213" s="1">
        <v>1181.2</v>
      </c>
      <c r="C213" s="1">
        <v>101556600832</v>
      </c>
      <c r="D213" s="1">
        <v>23.5</v>
      </c>
      <c r="E213" s="1">
        <v>72.7</v>
      </c>
      <c r="F213" s="4">
        <v>-8.25</v>
      </c>
      <c r="G213" s="1">
        <v>102.7</v>
      </c>
      <c r="H213" s="4">
        <v>8.0299999999999996E-2</v>
      </c>
      <c r="I213" s="1">
        <v>847.1</v>
      </c>
      <c r="J213" s="4">
        <v>2.1499999999999998E-2</v>
      </c>
      <c r="K213" s="4">
        <v>9.0700000000000003E-2</v>
      </c>
    </row>
    <row r="214" spans="1:11" x14ac:dyDescent="0.15">
      <c r="A214" s="1">
        <v>599</v>
      </c>
      <c r="B214" s="1">
        <v>1181.0999999999999</v>
      </c>
      <c r="C214" s="1">
        <v>101472894976</v>
      </c>
      <c r="D214" s="1">
        <v>23.5</v>
      </c>
      <c r="E214" s="1">
        <v>73</v>
      </c>
      <c r="F214" s="4">
        <v>-8.25</v>
      </c>
      <c r="G214" s="1">
        <v>102.7</v>
      </c>
      <c r="H214" s="4">
        <v>8.0299999999999996E-2</v>
      </c>
      <c r="I214" s="1">
        <v>847.1</v>
      </c>
      <c r="J214" s="4">
        <v>2.1499999999999998E-2</v>
      </c>
      <c r="K214" s="4">
        <v>9.0700000000000003E-2</v>
      </c>
    </row>
    <row r="215" spans="1:11" x14ac:dyDescent="0.15">
      <c r="A215" s="1">
        <v>600</v>
      </c>
      <c r="B215" s="1">
        <v>1181</v>
      </c>
      <c r="C215" s="1">
        <v>101473935360</v>
      </c>
      <c r="D215" s="1">
        <v>23.5</v>
      </c>
      <c r="E215" s="1">
        <v>73.2</v>
      </c>
      <c r="F215" s="4">
        <v>-8.25</v>
      </c>
      <c r="G215" s="1">
        <v>102.7</v>
      </c>
      <c r="H215" s="4">
        <v>8.0299999999999996E-2</v>
      </c>
      <c r="I215" s="1">
        <v>847.1</v>
      </c>
      <c r="J215" s="4">
        <v>2.1499999999999998E-2</v>
      </c>
      <c r="K215" s="4">
        <v>9.0700000000000003E-2</v>
      </c>
    </row>
    <row r="216" spans="1:11" x14ac:dyDescent="0.15">
      <c r="A216" s="1">
        <v>601</v>
      </c>
      <c r="B216" s="1">
        <v>1180.8</v>
      </c>
      <c r="C216" s="1">
        <v>101453979648</v>
      </c>
      <c r="D216" s="1">
        <v>23.4</v>
      </c>
      <c r="E216" s="1">
        <v>73.5</v>
      </c>
      <c r="F216" s="4">
        <v>-8.25</v>
      </c>
      <c r="G216" s="1">
        <v>102.7</v>
      </c>
      <c r="H216" s="4">
        <v>8.0299999999999996E-2</v>
      </c>
      <c r="I216" s="1">
        <v>847.1</v>
      </c>
      <c r="J216" s="4">
        <v>2.1499999999999998E-2</v>
      </c>
      <c r="K216" s="4">
        <v>9.0700000000000003E-2</v>
      </c>
    </row>
    <row r="217" spans="1:11" x14ac:dyDescent="0.15">
      <c r="A217" s="1">
        <v>602</v>
      </c>
      <c r="B217" s="1">
        <v>1180.7</v>
      </c>
      <c r="C217" s="1">
        <v>101406433280</v>
      </c>
      <c r="D217" s="1">
        <v>23.2</v>
      </c>
      <c r="E217" s="1">
        <v>73.7</v>
      </c>
      <c r="F217" s="4">
        <v>-8.25</v>
      </c>
      <c r="G217" s="1">
        <v>102.7</v>
      </c>
      <c r="H217" s="4">
        <v>8.0299999999999996E-2</v>
      </c>
      <c r="I217" s="1">
        <v>847.2</v>
      </c>
      <c r="J217" s="4">
        <v>2.1499999999999998E-2</v>
      </c>
      <c r="K217" s="4">
        <v>9.0700000000000003E-2</v>
      </c>
    </row>
    <row r="218" spans="1:11" x14ac:dyDescent="0.15">
      <c r="A218" s="1">
        <v>603</v>
      </c>
      <c r="B218" s="1">
        <v>1180.5999999999999</v>
      </c>
      <c r="C218" s="1">
        <v>101406433280</v>
      </c>
      <c r="D218" s="1">
        <v>23.2</v>
      </c>
      <c r="E218" s="1">
        <v>74</v>
      </c>
      <c r="F218" s="4">
        <v>-8.25</v>
      </c>
      <c r="G218" s="1">
        <v>102.7</v>
      </c>
      <c r="H218" s="4">
        <v>8.0299999999999996E-2</v>
      </c>
      <c r="I218" s="1">
        <v>847.2</v>
      </c>
      <c r="J218" s="4">
        <v>2.1499999999999998E-2</v>
      </c>
      <c r="K218" s="4">
        <v>9.0700000000000003E-2</v>
      </c>
    </row>
    <row r="219" spans="1:11" x14ac:dyDescent="0.15">
      <c r="A219" s="1">
        <v>604</v>
      </c>
      <c r="B219" s="1">
        <v>1180.4000000000001</v>
      </c>
      <c r="C219" s="1">
        <v>101397061632</v>
      </c>
      <c r="D219" s="1">
        <v>23.3</v>
      </c>
      <c r="E219" s="1">
        <v>74.3</v>
      </c>
      <c r="F219" s="4">
        <v>-8.25</v>
      </c>
      <c r="G219" s="1">
        <v>102.7</v>
      </c>
      <c r="H219" s="4">
        <v>8.0299999999999996E-2</v>
      </c>
      <c r="I219" s="1">
        <v>847.2</v>
      </c>
      <c r="J219" s="4">
        <v>2.1499999999999998E-2</v>
      </c>
      <c r="K219" s="4">
        <v>9.0700000000000003E-2</v>
      </c>
    </row>
    <row r="220" spans="1:11" x14ac:dyDescent="0.15">
      <c r="A220" s="1">
        <v>605</v>
      </c>
      <c r="B220" s="1">
        <v>1180.3</v>
      </c>
      <c r="C220" s="1">
        <v>101357690880</v>
      </c>
      <c r="D220" s="1">
        <v>23.2</v>
      </c>
      <c r="E220" s="1">
        <v>74.5</v>
      </c>
      <c r="F220" s="4">
        <v>-8.25</v>
      </c>
      <c r="G220" s="1">
        <v>102.7</v>
      </c>
      <c r="H220" s="4">
        <v>8.0299999999999996E-2</v>
      </c>
      <c r="I220" s="1">
        <v>847.2</v>
      </c>
      <c r="J220" s="4">
        <v>2.1499999999999998E-2</v>
      </c>
      <c r="K220" s="4">
        <v>9.0700000000000003E-2</v>
      </c>
    </row>
    <row r="221" spans="1:11" x14ac:dyDescent="0.15">
      <c r="A221" s="1">
        <v>606</v>
      </c>
      <c r="B221" s="1">
        <v>1180.3</v>
      </c>
      <c r="C221" s="1">
        <v>101377466368</v>
      </c>
      <c r="D221" s="1">
        <v>23.3</v>
      </c>
      <c r="E221" s="1">
        <v>74.8</v>
      </c>
      <c r="F221" s="4">
        <v>-8.25</v>
      </c>
      <c r="G221" s="1">
        <v>102.7</v>
      </c>
      <c r="H221" s="4">
        <v>8.0299999999999996E-2</v>
      </c>
      <c r="I221" s="1">
        <v>847.3</v>
      </c>
      <c r="J221" s="4">
        <v>2.1499999999999998E-2</v>
      </c>
      <c r="K221" s="4">
        <v>9.0700000000000003E-2</v>
      </c>
    </row>
    <row r="222" spans="1:11" x14ac:dyDescent="0.15">
      <c r="A222" s="1">
        <v>607</v>
      </c>
      <c r="B222" s="1">
        <v>1180.2</v>
      </c>
      <c r="C222" s="1">
        <v>101359255552</v>
      </c>
      <c r="D222" s="1">
        <v>23.2</v>
      </c>
      <c r="E222" s="1">
        <v>75</v>
      </c>
      <c r="F222" s="4">
        <v>-8.25</v>
      </c>
      <c r="G222" s="1">
        <v>102.7</v>
      </c>
      <c r="H222" s="4">
        <v>8.0299999999999996E-2</v>
      </c>
      <c r="I222" s="1">
        <v>847.3</v>
      </c>
      <c r="J222" s="4">
        <v>2.1499999999999998E-2</v>
      </c>
      <c r="K222" s="4">
        <v>9.0700000000000003E-2</v>
      </c>
    </row>
    <row r="223" spans="1:11" x14ac:dyDescent="0.15">
      <c r="A223" s="1">
        <v>608</v>
      </c>
      <c r="B223" s="1">
        <v>1180.0999999999999</v>
      </c>
      <c r="C223" s="1">
        <v>101343125504</v>
      </c>
      <c r="D223" s="1">
        <v>23.3</v>
      </c>
      <c r="E223" s="1">
        <v>75.3</v>
      </c>
      <c r="F223" s="4">
        <v>-8.25</v>
      </c>
      <c r="G223" s="1">
        <v>102.7</v>
      </c>
      <c r="H223" s="4">
        <v>8.0299999999999996E-2</v>
      </c>
      <c r="I223" s="1">
        <v>847.3</v>
      </c>
      <c r="J223" s="4">
        <v>2.1499999999999998E-2</v>
      </c>
      <c r="K223" s="4">
        <v>9.0700000000000003E-2</v>
      </c>
    </row>
    <row r="224" spans="1:11" x14ac:dyDescent="0.15">
      <c r="A224" s="1">
        <v>609</v>
      </c>
      <c r="B224" s="1">
        <v>1179.9000000000001</v>
      </c>
      <c r="C224" s="1">
        <v>101312274432</v>
      </c>
      <c r="D224" s="1">
        <v>23.2</v>
      </c>
      <c r="E224" s="1">
        <v>75.5</v>
      </c>
      <c r="F224" s="4">
        <v>-8.25</v>
      </c>
      <c r="G224" s="1">
        <v>102.7</v>
      </c>
      <c r="H224" s="4">
        <v>8.0299999999999996E-2</v>
      </c>
      <c r="I224" s="1">
        <v>847.3</v>
      </c>
      <c r="J224" s="4">
        <v>2.1499999999999998E-2</v>
      </c>
      <c r="K224" s="4">
        <v>9.0700000000000003E-2</v>
      </c>
    </row>
    <row r="225" spans="1:11" x14ac:dyDescent="0.15">
      <c r="A225" s="1">
        <v>610</v>
      </c>
      <c r="B225" s="1">
        <v>1179.9000000000001</v>
      </c>
      <c r="C225" s="1">
        <v>101300658176</v>
      </c>
      <c r="D225" s="1">
        <v>23.2</v>
      </c>
      <c r="E225" s="1">
        <v>75.8</v>
      </c>
      <c r="F225" s="4">
        <v>-8.25</v>
      </c>
      <c r="G225" s="1">
        <v>102.7</v>
      </c>
      <c r="H225" s="4">
        <v>8.0299999999999996E-2</v>
      </c>
      <c r="I225" s="1">
        <v>847.3</v>
      </c>
      <c r="J225" s="4">
        <v>2.1499999999999998E-2</v>
      </c>
      <c r="K225" s="4">
        <v>9.0700000000000003E-2</v>
      </c>
    </row>
    <row r="226" spans="1:11" x14ac:dyDescent="0.15">
      <c r="A226" s="1">
        <v>611</v>
      </c>
      <c r="B226" s="1">
        <v>1179.8</v>
      </c>
      <c r="C226" s="1">
        <v>101281767424</v>
      </c>
      <c r="D226" s="1">
        <v>23.1</v>
      </c>
      <c r="E226" s="1">
        <v>76</v>
      </c>
      <c r="F226" s="4">
        <v>-8.25</v>
      </c>
      <c r="G226" s="1">
        <v>102.7</v>
      </c>
      <c r="H226" s="4">
        <v>8.0299999999999996E-2</v>
      </c>
      <c r="I226" s="1">
        <v>847.4</v>
      </c>
      <c r="J226" s="4">
        <v>2.1499999999999998E-2</v>
      </c>
      <c r="K226" s="4">
        <v>9.0700000000000003E-2</v>
      </c>
    </row>
    <row r="227" spans="1:11" x14ac:dyDescent="0.15">
      <c r="A227" s="1">
        <v>612</v>
      </c>
      <c r="B227" s="1">
        <v>1179.7</v>
      </c>
      <c r="C227" s="1">
        <v>101285060608</v>
      </c>
      <c r="D227" s="1">
        <v>23.1</v>
      </c>
      <c r="E227" s="1">
        <v>76.3</v>
      </c>
      <c r="F227" s="4">
        <v>-8.25</v>
      </c>
      <c r="G227" s="1">
        <v>102.7</v>
      </c>
      <c r="H227" s="4">
        <v>8.0299999999999996E-2</v>
      </c>
      <c r="I227" s="1">
        <v>847.4</v>
      </c>
      <c r="J227" s="4">
        <v>2.1499999999999998E-2</v>
      </c>
      <c r="K227" s="4">
        <v>9.0700000000000003E-2</v>
      </c>
    </row>
    <row r="228" spans="1:11" x14ac:dyDescent="0.15">
      <c r="A228" s="1">
        <v>613</v>
      </c>
      <c r="B228" s="1">
        <v>1179.5</v>
      </c>
      <c r="C228" s="1">
        <v>101185642496</v>
      </c>
      <c r="D228" s="1">
        <v>23.2</v>
      </c>
      <c r="E228" s="1">
        <v>76.5</v>
      </c>
      <c r="F228" s="4">
        <v>-8.25</v>
      </c>
      <c r="G228" s="1">
        <v>102.7</v>
      </c>
      <c r="H228" s="4">
        <v>8.0299999999999996E-2</v>
      </c>
      <c r="I228" s="1">
        <v>847.4</v>
      </c>
      <c r="J228" s="4">
        <v>2.1499999999999998E-2</v>
      </c>
      <c r="K228" s="4">
        <v>9.0700000000000003E-2</v>
      </c>
    </row>
    <row r="229" spans="1:11" x14ac:dyDescent="0.15">
      <c r="A229" s="1">
        <v>614</v>
      </c>
      <c r="B229" s="1">
        <v>1179</v>
      </c>
      <c r="C229" s="1">
        <v>101285232640</v>
      </c>
      <c r="D229" s="1">
        <v>23.3</v>
      </c>
      <c r="E229" s="1">
        <v>76.8</v>
      </c>
      <c r="F229" s="4">
        <v>-8.25</v>
      </c>
      <c r="G229" s="1">
        <v>102.7</v>
      </c>
      <c r="H229" s="4">
        <v>8.0299999999999996E-2</v>
      </c>
      <c r="I229" s="1">
        <v>847.4</v>
      </c>
      <c r="J229" s="4">
        <v>2.1499999999999998E-2</v>
      </c>
      <c r="K229" s="4">
        <v>9.0700000000000003E-2</v>
      </c>
    </row>
    <row r="230" spans="1:11" x14ac:dyDescent="0.15">
      <c r="A230" s="1">
        <v>615</v>
      </c>
      <c r="B230" s="1">
        <v>1178.9000000000001</v>
      </c>
      <c r="C230" s="1">
        <v>101291646976</v>
      </c>
      <c r="D230" s="1">
        <v>23.3</v>
      </c>
      <c r="E230" s="1">
        <v>77</v>
      </c>
      <c r="F230" s="4">
        <v>-8.25</v>
      </c>
      <c r="G230" s="1">
        <v>102.7</v>
      </c>
      <c r="H230" s="4">
        <v>8.0299999999999996E-2</v>
      </c>
      <c r="I230" s="1">
        <v>847.5</v>
      </c>
      <c r="J230" s="4">
        <v>2.1499999999999998E-2</v>
      </c>
      <c r="K230" s="4">
        <v>9.0700000000000003E-2</v>
      </c>
    </row>
    <row r="231" spans="1:11" x14ac:dyDescent="0.15">
      <c r="A231" s="1">
        <v>616</v>
      </c>
      <c r="B231" s="1">
        <v>1178.7</v>
      </c>
      <c r="C231" s="1">
        <v>101627846656</v>
      </c>
      <c r="D231" s="1">
        <v>23.4</v>
      </c>
      <c r="E231" s="1">
        <v>77.3</v>
      </c>
      <c r="F231" s="4">
        <v>-8.25</v>
      </c>
      <c r="G231" s="1">
        <v>102.7</v>
      </c>
      <c r="H231" s="4">
        <v>8.0299999999999996E-2</v>
      </c>
      <c r="I231" s="1">
        <v>847.5</v>
      </c>
      <c r="J231" s="4">
        <v>2.1499999999999998E-2</v>
      </c>
      <c r="K231" s="4">
        <v>9.0700000000000003E-2</v>
      </c>
    </row>
    <row r="232" spans="1:11" x14ac:dyDescent="0.15">
      <c r="A232" s="1">
        <v>617</v>
      </c>
      <c r="B232" s="1">
        <v>1178.5999999999999</v>
      </c>
      <c r="C232" s="1">
        <v>101691310080</v>
      </c>
      <c r="D232" s="1">
        <v>23.4</v>
      </c>
      <c r="E232" s="1">
        <v>77.5</v>
      </c>
      <c r="F232" s="4">
        <v>-8.25</v>
      </c>
      <c r="G232" s="1">
        <v>102.7</v>
      </c>
      <c r="H232" s="4">
        <v>8.0299999999999996E-2</v>
      </c>
      <c r="I232" s="1">
        <v>847.5</v>
      </c>
      <c r="J232" s="4">
        <v>2.1499999999999998E-2</v>
      </c>
      <c r="K232" s="4">
        <v>9.0700000000000003E-2</v>
      </c>
    </row>
    <row r="233" spans="1:11" x14ac:dyDescent="0.15">
      <c r="A233" s="1">
        <v>618</v>
      </c>
      <c r="B233" s="1">
        <v>1178.5</v>
      </c>
      <c r="C233" s="1">
        <v>103221084160</v>
      </c>
      <c r="D233" s="1">
        <v>23.4</v>
      </c>
      <c r="E233" s="1">
        <v>77.8</v>
      </c>
      <c r="F233" s="4">
        <v>-8.25</v>
      </c>
      <c r="G233" s="1">
        <v>102.7</v>
      </c>
      <c r="H233" s="4">
        <v>8.0299999999999996E-2</v>
      </c>
      <c r="I233" s="1">
        <v>847.5</v>
      </c>
      <c r="J233" s="4">
        <v>2.1499999999999998E-2</v>
      </c>
      <c r="K233" s="4">
        <v>9.0800000000000006E-2</v>
      </c>
    </row>
    <row r="234" spans="1:11" x14ac:dyDescent="0.15">
      <c r="A234" s="1">
        <v>619</v>
      </c>
      <c r="B234" s="1">
        <v>1178.5</v>
      </c>
      <c r="C234" s="1">
        <v>101343477760</v>
      </c>
      <c r="D234" s="1">
        <v>23.5</v>
      </c>
      <c r="E234" s="1">
        <v>78</v>
      </c>
      <c r="F234" s="4">
        <v>-8.25</v>
      </c>
      <c r="G234" s="1">
        <v>102.7</v>
      </c>
      <c r="H234" s="4">
        <v>8.0299999999999996E-2</v>
      </c>
      <c r="I234" s="1">
        <v>847.5</v>
      </c>
      <c r="J234" s="4">
        <v>2.1499999999999998E-2</v>
      </c>
      <c r="K234" s="4">
        <v>9.0700000000000003E-2</v>
      </c>
    </row>
    <row r="235" spans="1:11" x14ac:dyDescent="0.15">
      <c r="A235" s="1">
        <v>620</v>
      </c>
      <c r="B235" s="1">
        <v>1178.3</v>
      </c>
      <c r="C235" s="1">
        <v>101379375104</v>
      </c>
      <c r="D235" s="1">
        <v>23.5</v>
      </c>
      <c r="E235" s="1">
        <v>78.3</v>
      </c>
      <c r="F235" s="4">
        <v>-8.25</v>
      </c>
      <c r="G235" s="1">
        <v>102.7</v>
      </c>
      <c r="H235" s="4">
        <v>8.0299999999999996E-2</v>
      </c>
      <c r="I235" s="1">
        <v>847.5</v>
      </c>
      <c r="J235" s="4">
        <v>2.1499999999999998E-2</v>
      </c>
      <c r="K235" s="4">
        <v>9.0700000000000003E-2</v>
      </c>
    </row>
    <row r="236" spans="1:11" x14ac:dyDescent="0.15">
      <c r="A236" s="1">
        <v>621</v>
      </c>
      <c r="B236" s="1">
        <v>1178.2</v>
      </c>
      <c r="C236" s="1">
        <v>101639667712</v>
      </c>
      <c r="D236" s="1">
        <v>23.6</v>
      </c>
      <c r="E236" s="1">
        <v>78.5</v>
      </c>
      <c r="F236" s="4">
        <v>-8.25</v>
      </c>
      <c r="G236" s="1">
        <v>102.7</v>
      </c>
      <c r="H236" s="4">
        <v>8.0399999999999999E-2</v>
      </c>
      <c r="I236" s="1">
        <v>847.5</v>
      </c>
      <c r="J236" s="4">
        <v>2.1499999999999998E-2</v>
      </c>
      <c r="K236" s="4">
        <v>9.0700000000000003E-2</v>
      </c>
    </row>
    <row r="237" spans="1:11" x14ac:dyDescent="0.15">
      <c r="A237" s="1">
        <v>622</v>
      </c>
      <c r="B237" s="1">
        <v>1178.2</v>
      </c>
      <c r="C237" s="1">
        <v>101755338752</v>
      </c>
      <c r="D237" s="1">
        <v>23.6</v>
      </c>
      <c r="E237" s="1">
        <v>78.8</v>
      </c>
      <c r="F237" s="4">
        <v>-8.25</v>
      </c>
      <c r="G237" s="1">
        <v>102.7</v>
      </c>
      <c r="H237" s="4">
        <v>8.0399999999999999E-2</v>
      </c>
      <c r="I237" s="1">
        <v>847.6</v>
      </c>
      <c r="J237" s="4">
        <v>2.1499999999999998E-2</v>
      </c>
      <c r="K237" s="4">
        <v>9.0700000000000003E-2</v>
      </c>
    </row>
    <row r="238" spans="1:11" x14ac:dyDescent="0.15">
      <c r="A238" s="1">
        <v>623</v>
      </c>
      <c r="B238" s="1">
        <v>1178</v>
      </c>
      <c r="C238" s="1">
        <v>101376598016</v>
      </c>
      <c r="D238" s="1">
        <v>23.6</v>
      </c>
      <c r="E238" s="1">
        <v>79</v>
      </c>
      <c r="F238" s="4">
        <v>-8.25</v>
      </c>
      <c r="G238" s="1">
        <v>102.7</v>
      </c>
      <c r="H238" s="4">
        <v>8.0399999999999999E-2</v>
      </c>
      <c r="I238" s="1">
        <v>847.6</v>
      </c>
      <c r="J238" s="4">
        <v>2.1499999999999998E-2</v>
      </c>
      <c r="K238" s="4">
        <v>9.0700000000000003E-2</v>
      </c>
    </row>
    <row r="239" spans="1:11" x14ac:dyDescent="0.15">
      <c r="A239" s="1">
        <v>624</v>
      </c>
      <c r="B239" s="1">
        <v>1178</v>
      </c>
      <c r="C239" s="1">
        <v>101369487360</v>
      </c>
      <c r="D239" s="1">
        <v>23.6</v>
      </c>
      <c r="E239" s="1">
        <v>79.3</v>
      </c>
      <c r="F239" s="4">
        <v>-8.25</v>
      </c>
      <c r="G239" s="1">
        <v>102.7</v>
      </c>
      <c r="H239" s="4">
        <v>8.0399999999999999E-2</v>
      </c>
      <c r="I239" s="1">
        <v>847.6</v>
      </c>
      <c r="J239" s="4">
        <v>2.1499999999999998E-2</v>
      </c>
      <c r="K239" s="4">
        <v>9.0700000000000003E-2</v>
      </c>
    </row>
    <row r="240" spans="1:11" x14ac:dyDescent="0.15">
      <c r="A240" s="1">
        <v>625</v>
      </c>
      <c r="B240" s="1">
        <v>1177.8</v>
      </c>
      <c r="C240" s="1">
        <v>101521686528</v>
      </c>
      <c r="D240" s="1">
        <v>23.7</v>
      </c>
      <c r="E240" s="1">
        <v>79.5</v>
      </c>
      <c r="F240" s="4">
        <v>-8.25</v>
      </c>
      <c r="G240" s="1">
        <v>102.7</v>
      </c>
      <c r="H240" s="4">
        <v>8.0399999999999999E-2</v>
      </c>
      <c r="I240" s="1">
        <v>847.6</v>
      </c>
      <c r="J240" s="4">
        <v>2.1499999999999998E-2</v>
      </c>
      <c r="K240" s="4">
        <v>9.0700000000000003E-2</v>
      </c>
    </row>
    <row r="241" spans="1:11" x14ac:dyDescent="0.15">
      <c r="A241" s="1">
        <v>626</v>
      </c>
      <c r="B241" s="1">
        <v>1177.7</v>
      </c>
      <c r="C241" s="1">
        <v>101375033344</v>
      </c>
      <c r="D241" s="1">
        <v>23.7</v>
      </c>
      <c r="E241" s="1">
        <v>79.8</v>
      </c>
      <c r="F241" s="4">
        <v>-8.25</v>
      </c>
      <c r="G241" s="1">
        <v>102.7</v>
      </c>
      <c r="H241" s="4">
        <v>8.0399999999999999E-2</v>
      </c>
      <c r="I241" s="1">
        <v>847.7</v>
      </c>
      <c r="J241" s="4">
        <v>2.1499999999999998E-2</v>
      </c>
      <c r="K241" s="4">
        <v>9.0700000000000003E-2</v>
      </c>
    </row>
    <row r="242" spans="1:11" x14ac:dyDescent="0.15">
      <c r="A242" s="1">
        <v>627</v>
      </c>
      <c r="B242" s="1">
        <v>1177.7</v>
      </c>
      <c r="C242" s="1">
        <v>101327003648</v>
      </c>
      <c r="D242" s="1">
        <v>23.7</v>
      </c>
      <c r="E242" s="1">
        <v>80</v>
      </c>
      <c r="F242" s="4">
        <v>-8.25</v>
      </c>
      <c r="G242" s="1">
        <v>102.7</v>
      </c>
      <c r="H242" s="4">
        <v>8.0399999999999999E-2</v>
      </c>
      <c r="I242" s="1">
        <v>847.7</v>
      </c>
      <c r="J242" s="4">
        <v>2.1499999999999998E-2</v>
      </c>
      <c r="K242" s="4">
        <v>9.0700000000000003E-2</v>
      </c>
    </row>
    <row r="243" spans="1:11" x14ac:dyDescent="0.15">
      <c r="A243" s="1">
        <v>628</v>
      </c>
      <c r="B243" s="1">
        <v>1177.5999999999999</v>
      </c>
      <c r="C243" s="1">
        <v>101300142080</v>
      </c>
      <c r="D243" s="1">
        <v>23.7</v>
      </c>
      <c r="E243" s="1">
        <v>80.2</v>
      </c>
      <c r="F243" s="4">
        <v>-8.25</v>
      </c>
      <c r="G243" s="1">
        <v>102.7</v>
      </c>
      <c r="H243" s="4">
        <v>8.0399999999999999E-2</v>
      </c>
      <c r="I243" s="1">
        <v>847.7</v>
      </c>
      <c r="J243" s="4">
        <v>2.1499999999999998E-2</v>
      </c>
      <c r="K243" s="4">
        <v>9.0700000000000003E-2</v>
      </c>
    </row>
    <row r="244" spans="1:11" x14ac:dyDescent="0.15">
      <c r="A244" s="1">
        <v>629</v>
      </c>
      <c r="B244" s="1">
        <v>1177.5</v>
      </c>
      <c r="C244" s="1">
        <v>101283848192</v>
      </c>
      <c r="D244" s="1">
        <v>23.7</v>
      </c>
      <c r="E244" s="1">
        <v>80.5</v>
      </c>
      <c r="F244" s="4">
        <v>-8.25</v>
      </c>
      <c r="G244" s="1">
        <v>102.7</v>
      </c>
      <c r="H244" s="4">
        <v>8.0399999999999999E-2</v>
      </c>
      <c r="I244" s="1">
        <v>847.7</v>
      </c>
      <c r="J244" s="4">
        <v>2.1499999999999998E-2</v>
      </c>
      <c r="K244" s="4">
        <v>9.0700000000000003E-2</v>
      </c>
    </row>
    <row r="245" spans="1:11" x14ac:dyDescent="0.15">
      <c r="A245" s="1">
        <v>630</v>
      </c>
      <c r="B245" s="1">
        <v>1177.4000000000001</v>
      </c>
      <c r="C245" s="1">
        <v>101273108480</v>
      </c>
      <c r="D245" s="1">
        <v>23.7</v>
      </c>
      <c r="E245" s="1">
        <v>80.7</v>
      </c>
      <c r="F245" s="4">
        <v>-8.25</v>
      </c>
      <c r="G245" s="1">
        <v>102.7</v>
      </c>
      <c r="H245" s="4">
        <v>8.0399999999999999E-2</v>
      </c>
      <c r="I245" s="1">
        <v>847.7</v>
      </c>
      <c r="J245" s="4">
        <v>2.1499999999999998E-2</v>
      </c>
      <c r="K245" s="4">
        <v>9.0700000000000003E-2</v>
      </c>
    </row>
    <row r="246" spans="1:11" x14ac:dyDescent="0.15">
      <c r="A246" s="1">
        <v>631</v>
      </c>
      <c r="B246" s="1">
        <v>1177.3</v>
      </c>
      <c r="C246" s="1">
        <v>101246074880</v>
      </c>
      <c r="D246" s="1">
        <v>23.8</v>
      </c>
      <c r="E246" s="1">
        <v>81</v>
      </c>
      <c r="F246" s="4">
        <v>-8.25</v>
      </c>
      <c r="G246" s="1">
        <v>102.7</v>
      </c>
      <c r="H246" s="4">
        <v>8.0399999999999999E-2</v>
      </c>
      <c r="I246" s="1">
        <v>847.7</v>
      </c>
      <c r="J246" s="4">
        <v>2.1499999999999998E-2</v>
      </c>
      <c r="K246" s="4">
        <v>9.0700000000000003E-2</v>
      </c>
    </row>
    <row r="247" spans="1:11" x14ac:dyDescent="0.15">
      <c r="A247" s="1">
        <v>632</v>
      </c>
      <c r="B247" s="1">
        <v>1177.2</v>
      </c>
      <c r="C247" s="1">
        <v>101224251392</v>
      </c>
      <c r="D247" s="1">
        <v>23.8</v>
      </c>
      <c r="E247" s="1">
        <v>81.2</v>
      </c>
      <c r="F247" s="4">
        <v>-8.25</v>
      </c>
      <c r="G247" s="1">
        <v>102.7</v>
      </c>
      <c r="H247" s="4">
        <v>8.0399999999999999E-2</v>
      </c>
      <c r="I247" s="1">
        <v>847.8</v>
      </c>
      <c r="J247" s="4">
        <v>2.1499999999999998E-2</v>
      </c>
      <c r="K247" s="4">
        <v>9.0700000000000003E-2</v>
      </c>
    </row>
    <row r="248" spans="1:11" x14ac:dyDescent="0.15">
      <c r="A248" s="1">
        <v>633</v>
      </c>
      <c r="B248" s="1">
        <v>1177.2</v>
      </c>
      <c r="C248" s="1">
        <v>101315043328</v>
      </c>
      <c r="D248" s="1">
        <v>23.8</v>
      </c>
      <c r="E248" s="1">
        <v>81.5</v>
      </c>
      <c r="F248" s="4">
        <v>-8.25</v>
      </c>
      <c r="G248" s="1">
        <v>102.7</v>
      </c>
      <c r="H248" s="4">
        <v>8.0399999999999999E-2</v>
      </c>
      <c r="I248" s="1">
        <v>847.8</v>
      </c>
      <c r="J248" s="4">
        <v>2.1499999999999998E-2</v>
      </c>
      <c r="K248" s="4">
        <v>9.0700000000000003E-2</v>
      </c>
    </row>
    <row r="249" spans="1:11" x14ac:dyDescent="0.15">
      <c r="A249" s="1">
        <v>634</v>
      </c>
      <c r="B249" s="1">
        <v>1177.0999999999999</v>
      </c>
      <c r="C249" s="1">
        <v>101248679936</v>
      </c>
      <c r="D249" s="1">
        <v>23.8</v>
      </c>
      <c r="E249" s="1">
        <v>81.7</v>
      </c>
      <c r="F249" s="4">
        <v>-8.25</v>
      </c>
      <c r="G249" s="1">
        <v>102.7</v>
      </c>
      <c r="H249" s="4">
        <v>8.0399999999999999E-2</v>
      </c>
      <c r="I249" s="1">
        <v>847.8</v>
      </c>
      <c r="J249" s="4">
        <v>2.1499999999999998E-2</v>
      </c>
      <c r="K249" s="4">
        <v>9.0700000000000003E-2</v>
      </c>
    </row>
    <row r="250" spans="1:11" x14ac:dyDescent="0.15">
      <c r="A250" s="1">
        <v>635</v>
      </c>
      <c r="B250" s="1">
        <v>1177.0999999999999</v>
      </c>
      <c r="C250" s="1">
        <v>101220442112</v>
      </c>
      <c r="D250" s="1">
        <v>23.8</v>
      </c>
      <c r="E250" s="1">
        <v>82</v>
      </c>
      <c r="F250" s="4">
        <v>-8.25</v>
      </c>
      <c r="G250" s="1">
        <v>102.7</v>
      </c>
      <c r="H250" s="4">
        <v>8.0399999999999999E-2</v>
      </c>
      <c r="I250" s="1">
        <v>847.8</v>
      </c>
      <c r="J250" s="4">
        <v>2.1499999999999998E-2</v>
      </c>
      <c r="K250" s="4">
        <v>9.0700000000000003E-2</v>
      </c>
    </row>
    <row r="251" spans="1:11" x14ac:dyDescent="0.15">
      <c r="A251" s="1">
        <v>636</v>
      </c>
      <c r="B251" s="1">
        <v>1177</v>
      </c>
      <c r="C251" s="1">
        <v>101212307456</v>
      </c>
      <c r="D251" s="1">
        <v>23.8</v>
      </c>
      <c r="E251" s="1">
        <v>82.2</v>
      </c>
      <c r="F251" s="4">
        <v>-8.26</v>
      </c>
      <c r="G251" s="1">
        <v>102.7</v>
      </c>
      <c r="H251" s="4">
        <v>8.0399999999999999E-2</v>
      </c>
      <c r="I251" s="1">
        <v>847.9</v>
      </c>
      <c r="J251" s="4">
        <v>2.1499999999999998E-2</v>
      </c>
      <c r="K251" s="4">
        <v>9.0700000000000003E-2</v>
      </c>
    </row>
    <row r="252" spans="1:11" x14ac:dyDescent="0.15">
      <c r="A252" s="1">
        <v>637</v>
      </c>
      <c r="B252" s="1">
        <v>1176.9000000000001</v>
      </c>
      <c r="C252" s="1">
        <v>101206073344</v>
      </c>
      <c r="D252" s="1">
        <v>23.8</v>
      </c>
      <c r="E252" s="1">
        <v>82.5</v>
      </c>
      <c r="F252" s="4">
        <v>-8.26</v>
      </c>
      <c r="G252" s="1">
        <v>102.7</v>
      </c>
      <c r="H252" s="4">
        <v>8.0399999999999999E-2</v>
      </c>
      <c r="I252" s="1">
        <v>847.9</v>
      </c>
      <c r="J252" s="4">
        <v>2.1499999999999998E-2</v>
      </c>
      <c r="K252" s="4">
        <v>9.0700000000000003E-2</v>
      </c>
    </row>
    <row r="253" spans="1:11" x14ac:dyDescent="0.15">
      <c r="A253" s="1">
        <v>638</v>
      </c>
      <c r="B253" s="1">
        <v>1176.8</v>
      </c>
      <c r="C253" s="1">
        <v>101401575424</v>
      </c>
      <c r="D253" s="1">
        <v>23.8</v>
      </c>
      <c r="E253" s="1">
        <v>82.7</v>
      </c>
      <c r="F253" s="4">
        <v>-8.26</v>
      </c>
      <c r="G253" s="1">
        <v>102.7</v>
      </c>
      <c r="H253" s="4">
        <v>8.0399999999999999E-2</v>
      </c>
      <c r="I253" s="1">
        <v>847.9</v>
      </c>
      <c r="J253" s="4">
        <v>2.1499999999999998E-2</v>
      </c>
      <c r="K253" s="4">
        <v>9.0700000000000003E-2</v>
      </c>
    </row>
    <row r="254" spans="1:11" x14ac:dyDescent="0.15">
      <c r="A254" s="1">
        <v>639</v>
      </c>
      <c r="B254" s="1">
        <v>1176.7</v>
      </c>
      <c r="C254" s="1">
        <v>101427249152</v>
      </c>
      <c r="D254" s="1">
        <v>23.8</v>
      </c>
      <c r="E254" s="1">
        <v>82.9</v>
      </c>
      <c r="F254" s="4">
        <v>-8.26</v>
      </c>
      <c r="G254" s="1">
        <v>102.7</v>
      </c>
      <c r="H254" s="4">
        <v>8.0399999999999999E-2</v>
      </c>
      <c r="I254" s="1">
        <v>847.9</v>
      </c>
      <c r="J254" s="4">
        <v>2.1499999999999998E-2</v>
      </c>
      <c r="K254" s="4">
        <v>9.0700000000000003E-2</v>
      </c>
    </row>
    <row r="255" spans="1:11" x14ac:dyDescent="0.15">
      <c r="A255" s="1">
        <v>640</v>
      </c>
      <c r="B255" s="1">
        <v>1176.5</v>
      </c>
      <c r="C255" s="1">
        <v>101370871808</v>
      </c>
      <c r="D255" s="1">
        <v>23.7</v>
      </c>
      <c r="E255" s="1">
        <v>83.2</v>
      </c>
      <c r="F255" s="4">
        <v>-8.26</v>
      </c>
      <c r="G255" s="1">
        <v>102.7</v>
      </c>
      <c r="H255" s="4">
        <v>8.0399999999999999E-2</v>
      </c>
      <c r="I255" s="1">
        <v>847.9</v>
      </c>
      <c r="J255" s="4">
        <v>2.1499999999999998E-2</v>
      </c>
      <c r="K255" s="4">
        <v>9.0700000000000003E-2</v>
      </c>
    </row>
    <row r="256" spans="1:11" x14ac:dyDescent="0.15">
      <c r="A256" s="1">
        <v>641</v>
      </c>
      <c r="B256" s="1">
        <v>1176.5</v>
      </c>
      <c r="C256" s="1">
        <v>101189451776</v>
      </c>
      <c r="D256" s="1">
        <v>23.7</v>
      </c>
      <c r="E256" s="1">
        <v>83.4</v>
      </c>
      <c r="F256" s="4">
        <v>-8.26</v>
      </c>
      <c r="G256" s="1">
        <v>102.7</v>
      </c>
      <c r="H256" s="4">
        <v>8.0399999999999999E-2</v>
      </c>
      <c r="I256" s="1">
        <v>847.9</v>
      </c>
      <c r="J256" s="4">
        <v>2.1499999999999998E-2</v>
      </c>
      <c r="K256" s="4">
        <v>9.0700000000000003E-2</v>
      </c>
    </row>
    <row r="257" spans="1:11" x14ac:dyDescent="0.15">
      <c r="A257" s="1">
        <v>642</v>
      </c>
      <c r="B257" s="1">
        <v>1176.4000000000001</v>
      </c>
      <c r="C257" s="1">
        <v>101089247232</v>
      </c>
      <c r="D257" s="1">
        <v>23.7</v>
      </c>
      <c r="E257" s="1">
        <v>83.7</v>
      </c>
      <c r="F257" s="4">
        <v>-8.26</v>
      </c>
      <c r="G257" s="1">
        <v>102.7</v>
      </c>
      <c r="H257" s="4">
        <v>8.0399999999999999E-2</v>
      </c>
      <c r="I257" s="1">
        <v>847.9</v>
      </c>
      <c r="J257" s="4">
        <v>2.1499999999999998E-2</v>
      </c>
      <c r="K257" s="4">
        <v>9.0700000000000003E-2</v>
      </c>
    </row>
    <row r="258" spans="1:11" x14ac:dyDescent="0.15">
      <c r="A258" s="1">
        <v>643</v>
      </c>
      <c r="B258" s="1">
        <v>1176.3</v>
      </c>
      <c r="C258" s="1">
        <v>101099110400</v>
      </c>
      <c r="D258" s="1">
        <v>23.7</v>
      </c>
      <c r="E258" s="1">
        <v>83.9</v>
      </c>
      <c r="F258" s="4">
        <v>-8.26</v>
      </c>
      <c r="G258" s="1">
        <v>102.7</v>
      </c>
      <c r="H258" s="4">
        <v>8.0399999999999999E-2</v>
      </c>
      <c r="I258" s="1">
        <v>847.9</v>
      </c>
      <c r="J258" s="4">
        <v>2.1399999999999999E-2</v>
      </c>
      <c r="K258" s="4">
        <v>9.0700000000000003E-2</v>
      </c>
    </row>
    <row r="259" spans="1:11" x14ac:dyDescent="0.15">
      <c r="A259" s="1">
        <v>644</v>
      </c>
      <c r="B259" s="1">
        <v>1176.2</v>
      </c>
      <c r="C259" s="1">
        <v>101080948736</v>
      </c>
      <c r="D259" s="1">
        <v>23.7</v>
      </c>
      <c r="E259" s="1">
        <v>84.2</v>
      </c>
      <c r="F259" s="4">
        <v>-8.26</v>
      </c>
      <c r="G259" s="1">
        <v>102.7</v>
      </c>
      <c r="H259" s="4">
        <v>8.0399999999999999E-2</v>
      </c>
      <c r="I259" s="1">
        <v>847.9</v>
      </c>
      <c r="J259" s="4">
        <v>2.1399999999999999E-2</v>
      </c>
      <c r="K259" s="4">
        <v>9.0700000000000003E-2</v>
      </c>
    </row>
    <row r="260" spans="1:11" x14ac:dyDescent="0.15">
      <c r="A260" s="1">
        <v>645</v>
      </c>
      <c r="B260" s="1">
        <v>1176.0999999999999</v>
      </c>
      <c r="C260" s="1">
        <v>101053620224</v>
      </c>
      <c r="D260" s="1">
        <v>23.7</v>
      </c>
      <c r="E260" s="1">
        <v>84.4</v>
      </c>
      <c r="F260" s="4">
        <v>-8.26</v>
      </c>
      <c r="G260" s="1">
        <v>102.7</v>
      </c>
      <c r="H260" s="4">
        <v>8.0399999999999999E-2</v>
      </c>
      <c r="I260" s="1">
        <v>848</v>
      </c>
      <c r="J260" s="4">
        <v>2.1399999999999999E-2</v>
      </c>
      <c r="K260" s="4">
        <v>9.0700000000000003E-2</v>
      </c>
    </row>
    <row r="261" spans="1:11" x14ac:dyDescent="0.15">
      <c r="A261" s="1">
        <v>646</v>
      </c>
      <c r="B261" s="1">
        <v>1175.2</v>
      </c>
      <c r="C261" s="1">
        <v>101069012992</v>
      </c>
      <c r="D261" s="1">
        <v>23.7</v>
      </c>
      <c r="E261" s="1">
        <v>84.6</v>
      </c>
      <c r="F261" s="4">
        <v>-8.26</v>
      </c>
      <c r="G261" s="1">
        <v>102.7</v>
      </c>
      <c r="H261" s="4">
        <v>8.0399999999999999E-2</v>
      </c>
      <c r="I261" s="1">
        <v>848</v>
      </c>
      <c r="J261" s="4">
        <v>2.1399999999999999E-2</v>
      </c>
      <c r="K261" s="4">
        <v>9.0700000000000003E-2</v>
      </c>
    </row>
    <row r="262" spans="1:11" x14ac:dyDescent="0.15">
      <c r="A262" s="1">
        <v>647</v>
      </c>
      <c r="B262" s="1">
        <v>1174.7</v>
      </c>
      <c r="C262" s="1">
        <v>101129388032</v>
      </c>
      <c r="D262" s="1">
        <v>23.7</v>
      </c>
      <c r="E262" s="1">
        <v>84.9</v>
      </c>
      <c r="F262" s="4">
        <v>-8.26</v>
      </c>
      <c r="G262" s="1">
        <v>102.7</v>
      </c>
      <c r="H262" s="4">
        <v>8.0399999999999999E-2</v>
      </c>
      <c r="I262" s="1">
        <v>848</v>
      </c>
      <c r="J262" s="4">
        <v>2.1399999999999999E-2</v>
      </c>
      <c r="K262" s="4">
        <v>9.0700000000000003E-2</v>
      </c>
    </row>
    <row r="263" spans="1:11" x14ac:dyDescent="0.15">
      <c r="A263" s="1">
        <v>648</v>
      </c>
      <c r="B263" s="1">
        <v>1174.5</v>
      </c>
      <c r="C263" s="1">
        <v>100880834560</v>
      </c>
      <c r="D263" s="1">
        <v>23.7</v>
      </c>
      <c r="E263" s="1">
        <v>85.1</v>
      </c>
      <c r="F263" s="4">
        <v>-8.26</v>
      </c>
      <c r="G263" s="1">
        <v>102.7</v>
      </c>
      <c r="H263" s="4">
        <v>8.0399999999999999E-2</v>
      </c>
      <c r="I263" s="1">
        <v>848</v>
      </c>
      <c r="J263" s="4">
        <v>2.1399999999999999E-2</v>
      </c>
      <c r="K263" s="4">
        <v>9.0700000000000003E-2</v>
      </c>
    </row>
    <row r="264" spans="1:11" x14ac:dyDescent="0.15">
      <c r="A264" s="1">
        <v>649</v>
      </c>
      <c r="B264" s="1">
        <v>1174</v>
      </c>
      <c r="C264" s="1">
        <v>100840275968</v>
      </c>
      <c r="D264" s="1">
        <v>23.6</v>
      </c>
      <c r="E264" s="1">
        <v>85.4</v>
      </c>
      <c r="F264" s="4">
        <v>-8.26</v>
      </c>
      <c r="G264" s="1">
        <v>102.7</v>
      </c>
      <c r="H264" s="4">
        <v>8.0399999999999999E-2</v>
      </c>
      <c r="I264" s="1">
        <v>848</v>
      </c>
      <c r="J264" s="4">
        <v>2.1399999999999999E-2</v>
      </c>
      <c r="K264" s="4">
        <v>9.0700000000000003E-2</v>
      </c>
    </row>
    <row r="265" spans="1:11" x14ac:dyDescent="0.15">
      <c r="A265" s="1">
        <v>650</v>
      </c>
      <c r="B265" s="1">
        <v>1173.5</v>
      </c>
      <c r="C265" s="1">
        <v>100823711744</v>
      </c>
      <c r="D265" s="1">
        <v>23.6</v>
      </c>
      <c r="E265" s="1">
        <v>85.6</v>
      </c>
      <c r="F265" s="4">
        <v>-8.26</v>
      </c>
      <c r="G265" s="1">
        <v>102.7</v>
      </c>
      <c r="H265" s="4">
        <v>8.0399999999999999E-2</v>
      </c>
      <c r="I265" s="1">
        <v>848.1</v>
      </c>
      <c r="J265" s="4">
        <v>2.1399999999999999E-2</v>
      </c>
      <c r="K265" s="4">
        <v>9.0700000000000003E-2</v>
      </c>
    </row>
    <row r="266" spans="1:11" x14ac:dyDescent="0.15">
      <c r="A266" s="1">
        <v>651</v>
      </c>
      <c r="B266" s="1">
        <v>1173.2</v>
      </c>
      <c r="C266" s="1">
        <v>100825776128</v>
      </c>
      <c r="D266" s="1">
        <v>23.6</v>
      </c>
      <c r="E266" s="1">
        <v>85.8</v>
      </c>
      <c r="F266" s="4">
        <v>-8.26</v>
      </c>
      <c r="G266" s="1">
        <v>102.7</v>
      </c>
      <c r="H266" s="4">
        <v>8.0399999999999999E-2</v>
      </c>
      <c r="I266" s="1">
        <v>848.1</v>
      </c>
      <c r="J266" s="4">
        <v>2.1399999999999999E-2</v>
      </c>
      <c r="K266" s="4">
        <v>9.0700000000000003E-2</v>
      </c>
    </row>
    <row r="267" spans="1:11" x14ac:dyDescent="0.15">
      <c r="A267" s="1">
        <v>652</v>
      </c>
      <c r="B267" s="1">
        <v>1173</v>
      </c>
      <c r="C267" s="1">
        <v>100790927360</v>
      </c>
      <c r="D267" s="1">
        <v>23.6</v>
      </c>
      <c r="E267" s="1">
        <v>86.1</v>
      </c>
      <c r="F267" s="4">
        <v>-8.26</v>
      </c>
      <c r="G267" s="1">
        <v>102.7</v>
      </c>
      <c r="H267" s="4">
        <v>8.0399999999999999E-2</v>
      </c>
      <c r="I267" s="1">
        <v>848.1</v>
      </c>
      <c r="J267" s="4">
        <v>2.1399999999999999E-2</v>
      </c>
      <c r="K267" s="4">
        <v>9.0700000000000003E-2</v>
      </c>
    </row>
    <row r="268" spans="1:11" x14ac:dyDescent="0.15">
      <c r="A268" s="1">
        <v>653</v>
      </c>
      <c r="B268" s="1">
        <v>1172.8</v>
      </c>
      <c r="C268" s="1">
        <v>100651122688</v>
      </c>
      <c r="D268" s="1">
        <v>23.5</v>
      </c>
      <c r="E268" s="1">
        <v>86.3</v>
      </c>
      <c r="F268" s="4">
        <v>-8.26</v>
      </c>
      <c r="G268" s="1">
        <v>102.7</v>
      </c>
      <c r="H268" s="4">
        <v>8.0399999999999999E-2</v>
      </c>
      <c r="I268" s="1">
        <v>848.1</v>
      </c>
      <c r="J268" s="4">
        <v>2.1399999999999999E-2</v>
      </c>
      <c r="K268" s="4">
        <v>9.0700000000000003E-2</v>
      </c>
    </row>
    <row r="269" spans="1:11" x14ac:dyDescent="0.15">
      <c r="A269" s="1">
        <v>654</v>
      </c>
      <c r="B269" s="1">
        <v>1172.5999999999999</v>
      </c>
      <c r="C269" s="1">
        <v>100807835648</v>
      </c>
      <c r="D269" s="1">
        <v>23.4</v>
      </c>
      <c r="E269" s="1">
        <v>86.5</v>
      </c>
      <c r="F269" s="4">
        <v>-8.26</v>
      </c>
      <c r="G269" s="1">
        <v>102.7</v>
      </c>
      <c r="H269" s="4">
        <v>8.0399999999999999E-2</v>
      </c>
      <c r="I269" s="1">
        <v>848.1</v>
      </c>
      <c r="J269" s="4">
        <v>2.1399999999999999E-2</v>
      </c>
      <c r="K269" s="4">
        <v>9.0700000000000003E-2</v>
      </c>
    </row>
    <row r="270" spans="1:11" x14ac:dyDescent="0.15">
      <c r="A270" s="1">
        <v>655</v>
      </c>
      <c r="B270" s="1">
        <v>1172.5</v>
      </c>
      <c r="C270" s="1">
        <v>100711260160</v>
      </c>
      <c r="D270" s="1">
        <v>23.3</v>
      </c>
      <c r="E270" s="1">
        <v>86.8</v>
      </c>
      <c r="F270" s="4">
        <v>-8.26</v>
      </c>
      <c r="G270" s="1">
        <v>102.7</v>
      </c>
      <c r="H270" s="4">
        <v>8.0399999999999999E-2</v>
      </c>
      <c r="I270" s="1">
        <v>848.1</v>
      </c>
      <c r="J270" s="4">
        <v>2.1399999999999999E-2</v>
      </c>
      <c r="K270" s="4">
        <v>9.0700000000000003E-2</v>
      </c>
    </row>
    <row r="271" spans="1:11" x14ac:dyDescent="0.15">
      <c r="A271" s="1">
        <v>656</v>
      </c>
      <c r="B271" s="1">
        <v>1172.4000000000001</v>
      </c>
      <c r="C271" s="1">
        <v>100608229376</v>
      </c>
      <c r="D271" s="1">
        <v>23.3</v>
      </c>
      <c r="E271" s="1">
        <v>87</v>
      </c>
      <c r="F271" s="4">
        <v>-8.26</v>
      </c>
      <c r="G271" s="1">
        <v>102.7</v>
      </c>
      <c r="H271" s="4">
        <v>8.0399999999999999E-2</v>
      </c>
      <c r="I271" s="1">
        <v>848.1</v>
      </c>
      <c r="J271" s="4">
        <v>2.1399999999999999E-2</v>
      </c>
      <c r="K271" s="4">
        <v>9.0700000000000003E-2</v>
      </c>
    </row>
    <row r="272" spans="1:11" x14ac:dyDescent="0.15">
      <c r="A272" s="1">
        <v>657</v>
      </c>
      <c r="B272" s="1">
        <v>1172.2</v>
      </c>
      <c r="C272" s="1">
        <v>100735737856</v>
      </c>
      <c r="D272" s="1">
        <v>23.4</v>
      </c>
      <c r="E272" s="1">
        <v>87.2</v>
      </c>
      <c r="F272" s="4">
        <v>-8.26</v>
      </c>
      <c r="G272" s="1">
        <v>102.7</v>
      </c>
      <c r="H272" s="4">
        <v>8.0399999999999999E-2</v>
      </c>
      <c r="I272" s="1">
        <v>848.2</v>
      </c>
      <c r="J272" s="4">
        <v>2.1399999999999999E-2</v>
      </c>
      <c r="K272" s="4">
        <v>9.0700000000000003E-2</v>
      </c>
    </row>
    <row r="273" spans="1:11" x14ac:dyDescent="0.15">
      <c r="A273" s="1">
        <v>658</v>
      </c>
      <c r="B273" s="1">
        <v>1172.0999999999999</v>
      </c>
      <c r="C273" s="1">
        <v>100665245696</v>
      </c>
      <c r="D273" s="1">
        <v>23.3</v>
      </c>
      <c r="E273" s="1">
        <v>87.5</v>
      </c>
      <c r="F273" s="4">
        <v>-8.26</v>
      </c>
      <c r="G273" s="1">
        <v>102.7</v>
      </c>
      <c r="H273" s="4">
        <v>8.0399999999999999E-2</v>
      </c>
      <c r="I273" s="1">
        <v>848.2</v>
      </c>
      <c r="J273" s="4">
        <v>2.1399999999999999E-2</v>
      </c>
      <c r="K273" s="4">
        <v>9.0700000000000003E-2</v>
      </c>
    </row>
    <row r="274" spans="1:11" x14ac:dyDescent="0.15">
      <c r="A274" s="1">
        <v>659</v>
      </c>
      <c r="B274" s="1">
        <v>1171.9000000000001</v>
      </c>
      <c r="C274" s="1">
        <v>100823359488</v>
      </c>
      <c r="D274" s="1">
        <v>23.3</v>
      </c>
      <c r="E274" s="1">
        <v>87.7</v>
      </c>
      <c r="F274" s="4">
        <v>-8.26</v>
      </c>
      <c r="G274" s="1">
        <v>102.7</v>
      </c>
      <c r="H274" s="4">
        <v>8.0399999999999999E-2</v>
      </c>
      <c r="I274" s="1">
        <v>848.2</v>
      </c>
      <c r="J274" s="4">
        <v>2.1399999999999999E-2</v>
      </c>
      <c r="K274" s="4">
        <v>9.0700000000000003E-2</v>
      </c>
    </row>
    <row r="275" spans="1:11" x14ac:dyDescent="0.15">
      <c r="A275" s="1">
        <v>660</v>
      </c>
      <c r="B275" s="1">
        <v>1171.8</v>
      </c>
      <c r="C275" s="1">
        <v>100783169536</v>
      </c>
      <c r="D275" s="1">
        <v>23.3</v>
      </c>
      <c r="E275" s="1">
        <v>87.9</v>
      </c>
      <c r="F275" s="4">
        <v>-8.26</v>
      </c>
      <c r="G275" s="1">
        <v>102.7</v>
      </c>
      <c r="H275" s="4">
        <v>8.0399999999999999E-2</v>
      </c>
      <c r="I275" s="1">
        <v>848.2</v>
      </c>
      <c r="J275" s="4">
        <v>2.1399999999999999E-2</v>
      </c>
      <c r="K275" s="4">
        <v>9.0700000000000003E-2</v>
      </c>
    </row>
    <row r="276" spans="1:11" x14ac:dyDescent="0.15">
      <c r="A276" s="1">
        <v>661</v>
      </c>
      <c r="B276" s="1">
        <v>1171.7</v>
      </c>
      <c r="C276" s="1">
        <v>100820426752</v>
      </c>
      <c r="D276" s="1">
        <v>23.3</v>
      </c>
      <c r="E276" s="1">
        <v>88.2</v>
      </c>
      <c r="F276" s="4">
        <v>-8.26</v>
      </c>
      <c r="G276" s="1">
        <v>102.7</v>
      </c>
      <c r="H276" s="4">
        <v>8.0399999999999999E-2</v>
      </c>
      <c r="I276" s="1">
        <v>848.2</v>
      </c>
      <c r="J276" s="4">
        <v>2.1399999999999999E-2</v>
      </c>
      <c r="K276" s="4">
        <v>9.0700000000000003E-2</v>
      </c>
    </row>
    <row r="277" spans="1:11" x14ac:dyDescent="0.15">
      <c r="A277" s="1">
        <v>662</v>
      </c>
      <c r="B277" s="1">
        <v>1171.5999999999999</v>
      </c>
      <c r="C277" s="1">
        <v>100885151744</v>
      </c>
      <c r="D277" s="1">
        <v>23.3</v>
      </c>
      <c r="E277" s="1">
        <v>88.4</v>
      </c>
      <c r="F277" s="4">
        <v>-8.26</v>
      </c>
      <c r="G277" s="1">
        <v>102.7</v>
      </c>
      <c r="H277" s="4">
        <v>8.0399999999999999E-2</v>
      </c>
      <c r="I277" s="1">
        <v>848.2</v>
      </c>
      <c r="J277" s="4">
        <v>2.1399999999999999E-2</v>
      </c>
      <c r="K277" s="4">
        <v>9.0700000000000003E-2</v>
      </c>
    </row>
    <row r="278" spans="1:11" x14ac:dyDescent="0.15">
      <c r="A278" s="1">
        <v>663</v>
      </c>
      <c r="B278" s="1">
        <v>1171.4000000000001</v>
      </c>
      <c r="C278" s="1">
        <v>100858052608</v>
      </c>
      <c r="D278" s="1">
        <v>23.3</v>
      </c>
      <c r="E278" s="1">
        <v>88.6</v>
      </c>
      <c r="F278" s="4">
        <v>-8.26</v>
      </c>
      <c r="G278" s="1">
        <v>102.7</v>
      </c>
      <c r="H278" s="4">
        <v>8.0399999999999999E-2</v>
      </c>
      <c r="I278" s="1">
        <v>848.3</v>
      </c>
      <c r="J278" s="4">
        <v>2.1399999999999999E-2</v>
      </c>
      <c r="K278" s="4">
        <v>9.0700000000000003E-2</v>
      </c>
    </row>
    <row r="279" spans="1:11" x14ac:dyDescent="0.15">
      <c r="A279" s="1">
        <v>664</v>
      </c>
      <c r="B279" s="1">
        <v>1171.3</v>
      </c>
      <c r="C279" s="1">
        <v>100842692608</v>
      </c>
      <c r="D279" s="1">
        <v>23.3</v>
      </c>
      <c r="E279" s="1">
        <v>88.9</v>
      </c>
      <c r="F279" s="4">
        <v>-8.26</v>
      </c>
      <c r="G279" s="1">
        <v>102.7</v>
      </c>
      <c r="H279" s="4">
        <v>8.0399999999999999E-2</v>
      </c>
      <c r="I279" s="1">
        <v>848.3</v>
      </c>
      <c r="J279" s="4">
        <v>2.1399999999999999E-2</v>
      </c>
      <c r="K279" s="4">
        <v>9.0700000000000003E-2</v>
      </c>
    </row>
    <row r="280" spans="1:11" x14ac:dyDescent="0.15">
      <c r="A280" s="1">
        <v>665</v>
      </c>
      <c r="B280" s="1">
        <v>1171.0999999999999</v>
      </c>
      <c r="C280" s="1">
        <v>100774715392</v>
      </c>
      <c r="D280" s="1">
        <v>23.4</v>
      </c>
      <c r="E280" s="1">
        <v>89.1</v>
      </c>
      <c r="F280" s="4">
        <v>-8.26</v>
      </c>
      <c r="G280" s="1">
        <v>102.7</v>
      </c>
      <c r="H280" s="4">
        <v>8.0399999999999999E-2</v>
      </c>
      <c r="I280" s="1">
        <v>848.3</v>
      </c>
      <c r="J280" s="4">
        <v>2.1399999999999999E-2</v>
      </c>
      <c r="K280" s="4">
        <v>9.0700000000000003E-2</v>
      </c>
    </row>
    <row r="281" spans="1:11" x14ac:dyDescent="0.15">
      <c r="A281" s="1">
        <v>666</v>
      </c>
      <c r="B281" s="1">
        <v>1170.9000000000001</v>
      </c>
      <c r="C281" s="1">
        <v>100786962432</v>
      </c>
      <c r="D281" s="1">
        <v>23.4</v>
      </c>
      <c r="E281" s="1">
        <v>89.3</v>
      </c>
      <c r="F281" s="4">
        <v>-8.26</v>
      </c>
      <c r="G281" s="1">
        <v>102.7</v>
      </c>
      <c r="H281" s="4">
        <v>8.0399999999999999E-2</v>
      </c>
      <c r="I281" s="1">
        <v>848.3</v>
      </c>
      <c r="J281" s="4">
        <v>2.1299999999999999E-2</v>
      </c>
      <c r="K281" s="4">
        <v>9.0700000000000003E-2</v>
      </c>
    </row>
    <row r="282" spans="1:11" x14ac:dyDescent="0.15">
      <c r="A282" s="1">
        <v>667</v>
      </c>
      <c r="B282" s="1">
        <v>1170.8</v>
      </c>
      <c r="C282" s="1">
        <v>100812144640</v>
      </c>
      <c r="D282" s="1">
        <v>23.5</v>
      </c>
      <c r="E282" s="1">
        <v>89.6</v>
      </c>
      <c r="F282" s="4">
        <v>-8.26</v>
      </c>
      <c r="G282" s="1">
        <v>102.7</v>
      </c>
      <c r="H282" s="4">
        <v>8.0399999999999999E-2</v>
      </c>
      <c r="I282" s="1">
        <v>848.3</v>
      </c>
      <c r="J282" s="4">
        <v>2.1299999999999999E-2</v>
      </c>
      <c r="K282" s="4">
        <v>9.0700000000000003E-2</v>
      </c>
    </row>
    <row r="283" spans="1:11" x14ac:dyDescent="0.15">
      <c r="A283" s="1">
        <v>668</v>
      </c>
      <c r="B283" s="1">
        <v>1170.7</v>
      </c>
      <c r="C283" s="1">
        <v>100790067200</v>
      </c>
      <c r="D283" s="1">
        <v>23.4</v>
      </c>
      <c r="E283" s="1">
        <v>89.8</v>
      </c>
      <c r="F283" s="4">
        <v>-8.26</v>
      </c>
      <c r="G283" s="1">
        <v>102.7</v>
      </c>
      <c r="H283" s="4">
        <v>8.0399999999999999E-2</v>
      </c>
      <c r="I283" s="1">
        <v>848.3</v>
      </c>
      <c r="J283" s="4">
        <v>2.1299999999999999E-2</v>
      </c>
      <c r="K283" s="4">
        <v>9.0700000000000003E-2</v>
      </c>
    </row>
    <row r="284" spans="1:11" x14ac:dyDescent="0.15">
      <c r="A284" s="1">
        <v>669</v>
      </c>
      <c r="B284" s="1">
        <v>1170.5999999999999</v>
      </c>
      <c r="C284" s="1">
        <v>100710916096</v>
      </c>
      <c r="D284" s="1">
        <v>23.3</v>
      </c>
      <c r="E284" s="1">
        <v>90</v>
      </c>
      <c r="F284" s="4">
        <v>-8.26</v>
      </c>
      <c r="G284" s="1">
        <v>102.7</v>
      </c>
      <c r="H284" s="4">
        <v>8.0399999999999999E-2</v>
      </c>
      <c r="I284" s="1">
        <v>848.3</v>
      </c>
      <c r="J284" s="4">
        <v>2.1299999999999999E-2</v>
      </c>
      <c r="K284" s="4">
        <v>9.0700000000000003E-2</v>
      </c>
    </row>
    <row r="285" spans="1:11" x14ac:dyDescent="0.15">
      <c r="A285" s="1">
        <v>670</v>
      </c>
      <c r="B285" s="1">
        <v>1170.4000000000001</v>
      </c>
      <c r="C285" s="1">
        <v>100706951168</v>
      </c>
      <c r="D285" s="1">
        <v>23.3</v>
      </c>
      <c r="E285" s="1">
        <v>90.2</v>
      </c>
      <c r="F285" s="4">
        <v>-8.26</v>
      </c>
      <c r="G285" s="1">
        <v>102.7</v>
      </c>
      <c r="H285" s="4">
        <v>8.0399999999999999E-2</v>
      </c>
      <c r="I285" s="1">
        <v>848.3</v>
      </c>
      <c r="J285" s="4">
        <v>2.1299999999999999E-2</v>
      </c>
      <c r="K285" s="4">
        <v>9.0700000000000003E-2</v>
      </c>
    </row>
    <row r="286" spans="1:11" x14ac:dyDescent="0.15">
      <c r="A286" s="1">
        <v>671</v>
      </c>
      <c r="B286" s="1">
        <v>1170.3</v>
      </c>
      <c r="C286" s="1">
        <v>100683857920</v>
      </c>
      <c r="D286" s="1">
        <v>23.3</v>
      </c>
      <c r="E286" s="1">
        <v>90.5</v>
      </c>
      <c r="F286" s="4">
        <v>-8.26</v>
      </c>
      <c r="G286" s="1">
        <v>102.7</v>
      </c>
      <c r="H286" s="4">
        <v>8.0399999999999999E-2</v>
      </c>
      <c r="I286" s="1">
        <v>848.4</v>
      </c>
      <c r="J286" s="4">
        <v>2.1299999999999999E-2</v>
      </c>
      <c r="K286" s="4">
        <v>9.0700000000000003E-2</v>
      </c>
    </row>
    <row r="287" spans="1:11" x14ac:dyDescent="0.15">
      <c r="A287" s="1">
        <v>672</v>
      </c>
      <c r="B287" s="1">
        <v>1170.2</v>
      </c>
      <c r="C287" s="1">
        <v>100650606592</v>
      </c>
      <c r="D287" s="1">
        <v>23.2</v>
      </c>
      <c r="E287" s="1">
        <v>90.7</v>
      </c>
      <c r="F287" s="4">
        <v>-8.26</v>
      </c>
      <c r="G287" s="1">
        <v>102.7</v>
      </c>
      <c r="H287" s="4">
        <v>8.0399999999999999E-2</v>
      </c>
      <c r="I287" s="1">
        <v>848.4</v>
      </c>
      <c r="J287" s="4">
        <v>2.1299999999999999E-2</v>
      </c>
      <c r="K287" s="4">
        <v>9.0700000000000003E-2</v>
      </c>
    </row>
    <row r="288" spans="1:11" x14ac:dyDescent="0.15">
      <c r="A288" s="1">
        <v>673</v>
      </c>
      <c r="B288" s="1">
        <v>1170.0999999999999</v>
      </c>
      <c r="C288" s="1">
        <v>100635615232</v>
      </c>
      <c r="D288" s="1">
        <v>23.3</v>
      </c>
      <c r="E288" s="1">
        <v>90.9</v>
      </c>
      <c r="F288" s="4">
        <v>-8.26</v>
      </c>
      <c r="G288" s="1">
        <v>102.7</v>
      </c>
      <c r="H288" s="4">
        <v>8.0399999999999999E-2</v>
      </c>
      <c r="I288" s="1">
        <v>848.4</v>
      </c>
      <c r="J288" s="4">
        <v>2.1299999999999999E-2</v>
      </c>
      <c r="K288" s="4">
        <v>9.0700000000000003E-2</v>
      </c>
    </row>
    <row r="289" spans="1:11" x14ac:dyDescent="0.15">
      <c r="A289" s="1">
        <v>674</v>
      </c>
      <c r="B289" s="1">
        <v>1170</v>
      </c>
      <c r="C289" s="1">
        <v>100651810816</v>
      </c>
      <c r="D289" s="1">
        <v>23.3</v>
      </c>
      <c r="E289" s="1">
        <v>91.1</v>
      </c>
      <c r="F289" s="4">
        <v>-8.26</v>
      </c>
      <c r="G289" s="1">
        <v>102.7</v>
      </c>
      <c r="H289" s="4">
        <v>8.0399999999999999E-2</v>
      </c>
      <c r="I289" s="1">
        <v>848.4</v>
      </c>
      <c r="J289" s="4">
        <v>2.1299999999999999E-2</v>
      </c>
      <c r="K289" s="4">
        <v>9.0700000000000003E-2</v>
      </c>
    </row>
    <row r="290" spans="1:11" x14ac:dyDescent="0.15">
      <c r="A290" s="1">
        <v>675</v>
      </c>
      <c r="B290" s="1">
        <v>1169.9000000000001</v>
      </c>
      <c r="C290" s="1">
        <v>100627521536</v>
      </c>
      <c r="D290" s="1">
        <v>23.2</v>
      </c>
      <c r="E290" s="1">
        <v>91.4</v>
      </c>
      <c r="F290" s="4">
        <v>-8.26</v>
      </c>
      <c r="G290" s="1">
        <v>102.7</v>
      </c>
      <c r="H290" s="4">
        <v>8.0399999999999999E-2</v>
      </c>
      <c r="I290" s="1">
        <v>848.4</v>
      </c>
      <c r="J290" s="4">
        <v>2.1299999999999999E-2</v>
      </c>
      <c r="K290" s="4">
        <v>9.0700000000000003E-2</v>
      </c>
    </row>
    <row r="291" spans="1:11" x14ac:dyDescent="0.15">
      <c r="A291" s="1">
        <v>676</v>
      </c>
      <c r="B291" s="1">
        <v>1169.8</v>
      </c>
      <c r="C291" s="1">
        <v>100630618112</v>
      </c>
      <c r="D291" s="1">
        <v>23.3</v>
      </c>
      <c r="E291" s="1">
        <v>91.6</v>
      </c>
      <c r="F291" s="4">
        <v>-8.26</v>
      </c>
      <c r="G291" s="1">
        <v>102.7</v>
      </c>
      <c r="H291" s="4">
        <v>8.0399999999999999E-2</v>
      </c>
      <c r="I291" s="1">
        <v>848.4</v>
      </c>
      <c r="J291" s="4">
        <v>2.1299999999999999E-2</v>
      </c>
      <c r="K291" s="4">
        <v>9.0700000000000003E-2</v>
      </c>
    </row>
    <row r="292" spans="1:11" x14ac:dyDescent="0.15">
      <c r="A292" s="1">
        <v>677</v>
      </c>
      <c r="B292" s="1">
        <v>1169.8</v>
      </c>
      <c r="C292" s="1">
        <v>100655595520</v>
      </c>
      <c r="D292" s="1">
        <v>23.4</v>
      </c>
      <c r="E292" s="1">
        <v>91.8</v>
      </c>
      <c r="F292" s="4">
        <v>-8.26</v>
      </c>
      <c r="G292" s="1">
        <v>102.7</v>
      </c>
      <c r="H292" s="4">
        <v>8.0399999999999999E-2</v>
      </c>
      <c r="I292" s="1">
        <v>848.4</v>
      </c>
      <c r="J292" s="4">
        <v>2.1299999999999999E-2</v>
      </c>
      <c r="K292" s="4">
        <v>9.0700000000000003E-2</v>
      </c>
    </row>
    <row r="293" spans="1:11" x14ac:dyDescent="0.15">
      <c r="A293" s="1">
        <v>678</v>
      </c>
      <c r="B293" s="1">
        <v>1169.5999999999999</v>
      </c>
      <c r="C293" s="1">
        <v>100764024832</v>
      </c>
      <c r="D293" s="1">
        <v>23.4</v>
      </c>
      <c r="E293" s="1">
        <v>92</v>
      </c>
      <c r="F293" s="4">
        <v>-8.26</v>
      </c>
      <c r="G293" s="1">
        <v>102.7</v>
      </c>
      <c r="H293" s="4">
        <v>8.0399999999999999E-2</v>
      </c>
      <c r="I293" s="1">
        <v>848.4</v>
      </c>
      <c r="J293" s="4">
        <v>2.1299999999999999E-2</v>
      </c>
      <c r="K293" s="4">
        <v>9.0700000000000003E-2</v>
      </c>
    </row>
    <row r="294" spans="1:11" x14ac:dyDescent="0.15">
      <c r="A294" s="1">
        <v>679</v>
      </c>
      <c r="B294" s="1">
        <v>1168.5999999999999</v>
      </c>
      <c r="C294" s="1">
        <v>100943183872</v>
      </c>
      <c r="D294" s="1">
        <v>23.4</v>
      </c>
      <c r="E294" s="1">
        <v>92.3</v>
      </c>
      <c r="F294" s="4">
        <v>-8.26</v>
      </c>
      <c r="G294" s="1">
        <v>102.7</v>
      </c>
      <c r="H294" s="4">
        <v>8.0399999999999999E-2</v>
      </c>
      <c r="I294" s="1">
        <v>848.5</v>
      </c>
      <c r="J294" s="4">
        <v>2.1299999999999999E-2</v>
      </c>
      <c r="K294" s="4">
        <v>9.0700000000000003E-2</v>
      </c>
    </row>
    <row r="295" spans="1:11" x14ac:dyDescent="0.15">
      <c r="A295" s="1">
        <v>680</v>
      </c>
      <c r="B295" s="1">
        <v>1168.4000000000001</v>
      </c>
      <c r="C295" s="1">
        <v>100977737728</v>
      </c>
      <c r="D295" s="1">
        <v>23.4</v>
      </c>
      <c r="E295" s="1">
        <v>92.5</v>
      </c>
      <c r="F295" s="4">
        <v>-8.26</v>
      </c>
      <c r="G295" s="1">
        <v>102.7</v>
      </c>
      <c r="H295" s="4">
        <v>8.0399999999999999E-2</v>
      </c>
      <c r="I295" s="1">
        <v>848.4</v>
      </c>
      <c r="J295" s="4">
        <v>2.1299999999999999E-2</v>
      </c>
      <c r="K295" s="4">
        <v>9.0700000000000003E-2</v>
      </c>
    </row>
    <row r="296" spans="1:11" x14ac:dyDescent="0.15">
      <c r="A296" s="1">
        <v>681</v>
      </c>
      <c r="B296" s="1">
        <v>1168.2</v>
      </c>
      <c r="C296" s="1">
        <v>100916412416</v>
      </c>
      <c r="D296" s="1">
        <v>23.4</v>
      </c>
      <c r="E296" s="1">
        <v>92.7</v>
      </c>
      <c r="F296" s="4">
        <v>-8.26</v>
      </c>
      <c r="G296" s="1">
        <v>102.7</v>
      </c>
      <c r="H296" s="4">
        <v>8.0399999999999999E-2</v>
      </c>
      <c r="I296" s="1">
        <v>848.5</v>
      </c>
      <c r="J296" s="4">
        <v>2.1299999999999999E-2</v>
      </c>
      <c r="K296" s="4">
        <v>9.0700000000000003E-2</v>
      </c>
    </row>
    <row r="297" spans="1:11" x14ac:dyDescent="0.15">
      <c r="A297" s="1">
        <v>682</v>
      </c>
      <c r="B297" s="1">
        <v>1168.0999999999999</v>
      </c>
      <c r="C297" s="1">
        <v>101389082624</v>
      </c>
      <c r="D297" s="1">
        <v>23.4</v>
      </c>
      <c r="E297" s="1">
        <v>92.9</v>
      </c>
      <c r="F297" s="4">
        <v>-8.26</v>
      </c>
      <c r="G297" s="1">
        <v>102.7</v>
      </c>
      <c r="H297" s="4">
        <v>8.0399999999999999E-2</v>
      </c>
      <c r="I297" s="1">
        <v>848.5</v>
      </c>
      <c r="J297" s="4">
        <v>2.1299999999999999E-2</v>
      </c>
      <c r="K297" s="4">
        <v>9.0700000000000003E-2</v>
      </c>
    </row>
    <row r="298" spans="1:11" x14ac:dyDescent="0.15">
      <c r="A298" s="1">
        <v>683</v>
      </c>
      <c r="B298" s="1">
        <v>1168</v>
      </c>
      <c r="C298" s="1">
        <v>101121597440</v>
      </c>
      <c r="D298" s="1">
        <v>23.4</v>
      </c>
      <c r="E298" s="1">
        <v>93.2</v>
      </c>
      <c r="F298" s="4">
        <v>-8.26</v>
      </c>
      <c r="G298" s="1">
        <v>102.7</v>
      </c>
      <c r="H298" s="4">
        <v>8.0399999999999999E-2</v>
      </c>
      <c r="I298" s="1">
        <v>848.5</v>
      </c>
      <c r="J298" s="4">
        <v>2.1299999999999999E-2</v>
      </c>
      <c r="K298" s="4">
        <v>9.0700000000000003E-2</v>
      </c>
    </row>
    <row r="299" spans="1:11" x14ac:dyDescent="0.15">
      <c r="A299" s="1">
        <v>684</v>
      </c>
      <c r="B299" s="1">
        <v>1167.9000000000001</v>
      </c>
      <c r="C299" s="1">
        <v>100756602880</v>
      </c>
      <c r="D299" s="1">
        <v>23.4</v>
      </c>
      <c r="E299" s="1">
        <v>93.4</v>
      </c>
      <c r="F299" s="4">
        <v>-8.26</v>
      </c>
      <c r="G299" s="1">
        <v>102.7</v>
      </c>
      <c r="H299" s="4">
        <v>8.0399999999999999E-2</v>
      </c>
      <c r="I299" s="1">
        <v>848.5</v>
      </c>
      <c r="J299" s="4">
        <v>2.1299999999999999E-2</v>
      </c>
      <c r="K299" s="4">
        <v>9.0700000000000003E-2</v>
      </c>
    </row>
    <row r="300" spans="1:11" x14ac:dyDescent="0.15">
      <c r="A300" s="1">
        <v>685</v>
      </c>
      <c r="B300" s="1">
        <v>1167.8</v>
      </c>
      <c r="C300" s="1">
        <v>100695752704</v>
      </c>
      <c r="D300" s="1">
        <v>23.3</v>
      </c>
      <c r="E300" s="1">
        <v>93.6</v>
      </c>
      <c r="F300" s="4">
        <v>-8.26</v>
      </c>
      <c r="G300" s="1">
        <v>102.7</v>
      </c>
      <c r="H300" s="4">
        <v>8.0399999999999999E-2</v>
      </c>
      <c r="I300" s="1">
        <v>848.5</v>
      </c>
      <c r="J300" s="4">
        <v>2.1299999999999999E-2</v>
      </c>
      <c r="K300" s="4">
        <v>9.0700000000000003E-2</v>
      </c>
    </row>
    <row r="301" spans="1:11" x14ac:dyDescent="0.15">
      <c r="A301" s="1">
        <v>686</v>
      </c>
      <c r="B301" s="1">
        <v>1167.7</v>
      </c>
      <c r="C301" s="1">
        <v>100678172672</v>
      </c>
      <c r="D301" s="1">
        <v>23.3</v>
      </c>
      <c r="E301" s="1">
        <v>93.9</v>
      </c>
      <c r="F301" s="4">
        <v>-8.26</v>
      </c>
      <c r="G301" s="1">
        <v>102.7</v>
      </c>
      <c r="H301" s="4">
        <v>8.0399999999999999E-2</v>
      </c>
      <c r="I301" s="1">
        <v>848.5</v>
      </c>
      <c r="J301" s="4">
        <v>2.1299999999999999E-2</v>
      </c>
      <c r="K301" s="4">
        <v>9.0700000000000003E-2</v>
      </c>
    </row>
    <row r="302" spans="1:11" x14ac:dyDescent="0.15">
      <c r="A302" s="1">
        <v>687</v>
      </c>
      <c r="B302" s="1">
        <v>1167.5999999999999</v>
      </c>
      <c r="C302" s="1">
        <v>100695056384</v>
      </c>
      <c r="D302" s="1">
        <v>23.3</v>
      </c>
      <c r="E302" s="1">
        <v>94.1</v>
      </c>
      <c r="F302" s="4">
        <v>-8.26</v>
      </c>
      <c r="G302" s="1">
        <v>102.7</v>
      </c>
      <c r="H302" s="4">
        <v>8.0399999999999999E-2</v>
      </c>
      <c r="I302" s="1">
        <v>848.5</v>
      </c>
      <c r="J302" s="4">
        <v>2.1299999999999999E-2</v>
      </c>
      <c r="K302" s="4">
        <v>9.0700000000000003E-2</v>
      </c>
    </row>
    <row r="303" spans="1:11" x14ac:dyDescent="0.15">
      <c r="A303" s="1">
        <v>688</v>
      </c>
      <c r="B303" s="1">
        <v>1167.4000000000001</v>
      </c>
      <c r="C303" s="1">
        <v>100729708544</v>
      </c>
      <c r="D303" s="1">
        <v>23.4</v>
      </c>
      <c r="E303" s="1">
        <v>94.3</v>
      </c>
      <c r="F303" s="4">
        <v>-8.26</v>
      </c>
      <c r="G303" s="1">
        <v>102.7</v>
      </c>
      <c r="H303" s="4">
        <v>8.0399999999999999E-2</v>
      </c>
      <c r="I303" s="1">
        <v>848.5</v>
      </c>
      <c r="J303" s="4">
        <v>2.1299999999999999E-2</v>
      </c>
      <c r="K303" s="4">
        <v>9.0700000000000003E-2</v>
      </c>
    </row>
    <row r="304" spans="1:11" x14ac:dyDescent="0.15">
      <c r="A304" s="1">
        <v>689</v>
      </c>
      <c r="B304" s="1">
        <v>1167.2</v>
      </c>
      <c r="C304" s="1">
        <v>100886020096</v>
      </c>
      <c r="D304" s="1">
        <v>23.4</v>
      </c>
      <c r="E304" s="1">
        <v>94.5</v>
      </c>
      <c r="F304" s="4">
        <v>-8.26</v>
      </c>
      <c r="G304" s="1">
        <v>102.7</v>
      </c>
      <c r="H304" s="4">
        <v>8.0399999999999999E-2</v>
      </c>
      <c r="I304" s="1">
        <v>848.6</v>
      </c>
      <c r="J304" s="4">
        <v>2.1299999999999999E-2</v>
      </c>
      <c r="K304" s="4">
        <v>9.0700000000000003E-2</v>
      </c>
    </row>
    <row r="305" spans="1:11" x14ac:dyDescent="0.15">
      <c r="A305" s="1">
        <v>690</v>
      </c>
      <c r="B305" s="1">
        <v>1167</v>
      </c>
      <c r="C305" s="1">
        <v>101361164288</v>
      </c>
      <c r="D305" s="1">
        <v>23.5</v>
      </c>
      <c r="E305" s="1">
        <v>94.7</v>
      </c>
      <c r="F305" s="4">
        <v>-8.26</v>
      </c>
      <c r="G305" s="1">
        <v>102.7</v>
      </c>
      <c r="H305" s="4">
        <v>8.0399999999999999E-2</v>
      </c>
      <c r="I305" s="1">
        <v>848.5</v>
      </c>
      <c r="J305" s="4">
        <v>2.1299999999999999E-2</v>
      </c>
      <c r="K305" s="4">
        <v>9.0700000000000003E-2</v>
      </c>
    </row>
    <row r="306" spans="1:11" x14ac:dyDescent="0.15">
      <c r="A306" s="1">
        <v>691</v>
      </c>
      <c r="B306" s="1">
        <v>1167</v>
      </c>
      <c r="C306" s="1">
        <v>101402091520</v>
      </c>
      <c r="D306" s="1">
        <v>23.5</v>
      </c>
      <c r="E306" s="1">
        <v>95</v>
      </c>
      <c r="F306" s="4">
        <v>-8.26</v>
      </c>
      <c r="G306" s="1">
        <v>102.7</v>
      </c>
      <c r="H306" s="4">
        <v>8.0399999999999999E-2</v>
      </c>
      <c r="I306" s="1">
        <v>848.6</v>
      </c>
      <c r="J306" s="4">
        <v>2.1299999999999999E-2</v>
      </c>
      <c r="K306" s="4">
        <v>9.0700000000000003E-2</v>
      </c>
    </row>
    <row r="307" spans="1:11" x14ac:dyDescent="0.15">
      <c r="A307" s="1">
        <v>692</v>
      </c>
      <c r="B307" s="1">
        <v>1166.9000000000001</v>
      </c>
      <c r="C307" s="1">
        <v>101848842240</v>
      </c>
      <c r="D307" s="1">
        <v>23.5</v>
      </c>
      <c r="E307" s="1">
        <v>95.2</v>
      </c>
      <c r="F307" s="4">
        <v>-8.26</v>
      </c>
      <c r="G307" s="1">
        <v>102.7</v>
      </c>
      <c r="H307" s="4">
        <v>8.0399999999999999E-2</v>
      </c>
      <c r="I307" s="1">
        <v>848.6</v>
      </c>
      <c r="J307" s="4">
        <v>2.1299999999999999E-2</v>
      </c>
      <c r="K307" s="4">
        <v>9.0700000000000003E-2</v>
      </c>
    </row>
    <row r="308" spans="1:11" x14ac:dyDescent="0.15">
      <c r="A308" s="1">
        <v>693</v>
      </c>
      <c r="B308" s="1">
        <v>1166.7</v>
      </c>
      <c r="C308" s="1">
        <v>101206245376</v>
      </c>
      <c r="D308" s="1">
        <v>23.5</v>
      </c>
      <c r="E308" s="1">
        <v>95.4</v>
      </c>
      <c r="F308" s="4">
        <v>-8.26</v>
      </c>
      <c r="G308" s="1">
        <v>102.7</v>
      </c>
      <c r="H308" s="4">
        <v>8.0399999999999999E-2</v>
      </c>
      <c r="I308" s="1">
        <v>848.6</v>
      </c>
      <c r="J308" s="4">
        <v>2.1299999999999999E-2</v>
      </c>
      <c r="K308" s="4">
        <v>9.0700000000000003E-2</v>
      </c>
    </row>
    <row r="309" spans="1:11" x14ac:dyDescent="0.15">
      <c r="A309" s="1">
        <v>694</v>
      </c>
      <c r="B309" s="1">
        <v>1166.5999999999999</v>
      </c>
      <c r="C309" s="1">
        <v>100647673856</v>
      </c>
      <c r="D309" s="1">
        <v>23.6</v>
      </c>
      <c r="E309" s="1">
        <v>95.6</v>
      </c>
      <c r="F309" s="4">
        <v>-8.26</v>
      </c>
      <c r="G309" s="1">
        <v>102.7</v>
      </c>
      <c r="H309" s="4">
        <v>8.0399999999999999E-2</v>
      </c>
      <c r="I309" s="1">
        <v>848.6</v>
      </c>
      <c r="J309" s="4">
        <v>2.1299999999999999E-2</v>
      </c>
      <c r="K309" s="4">
        <v>9.0700000000000003E-2</v>
      </c>
    </row>
    <row r="310" spans="1:11" x14ac:dyDescent="0.15">
      <c r="A310" s="1">
        <v>695</v>
      </c>
      <c r="B310" s="1">
        <v>1166.7</v>
      </c>
      <c r="C310" s="1">
        <v>100569489408</v>
      </c>
      <c r="D310" s="1">
        <v>23.6</v>
      </c>
      <c r="E310" s="1">
        <v>95.8</v>
      </c>
      <c r="F310" s="4">
        <v>-8.26</v>
      </c>
      <c r="G310" s="1">
        <v>102.7</v>
      </c>
      <c r="H310" s="4">
        <v>8.0399999999999999E-2</v>
      </c>
      <c r="I310" s="1">
        <v>848.6</v>
      </c>
      <c r="J310" s="4">
        <v>2.1299999999999999E-2</v>
      </c>
      <c r="K310" s="4">
        <v>9.0700000000000003E-2</v>
      </c>
    </row>
    <row r="311" spans="1:11" x14ac:dyDescent="0.15">
      <c r="A311" s="1">
        <v>696</v>
      </c>
      <c r="B311" s="1">
        <v>1166.5</v>
      </c>
      <c r="C311" s="1">
        <v>100553310208</v>
      </c>
      <c r="D311" s="1">
        <v>23.5</v>
      </c>
      <c r="E311" s="1">
        <v>96.1</v>
      </c>
      <c r="F311" s="4">
        <v>-8.26</v>
      </c>
      <c r="G311" s="1">
        <v>102.7</v>
      </c>
      <c r="H311" s="4">
        <v>8.0399999999999999E-2</v>
      </c>
      <c r="I311" s="1">
        <v>848.6</v>
      </c>
      <c r="J311" s="4">
        <v>2.1299999999999999E-2</v>
      </c>
      <c r="K311" s="4">
        <v>9.0700000000000003E-2</v>
      </c>
    </row>
    <row r="312" spans="1:11" x14ac:dyDescent="0.15">
      <c r="A312" s="1">
        <v>697</v>
      </c>
      <c r="B312" s="1">
        <v>1166.4000000000001</v>
      </c>
      <c r="C312" s="1">
        <v>100554858496</v>
      </c>
      <c r="D312" s="1">
        <v>23.6</v>
      </c>
      <c r="E312" s="1">
        <v>96.3</v>
      </c>
      <c r="F312" s="4">
        <v>-8.26</v>
      </c>
      <c r="G312" s="1">
        <v>102.7</v>
      </c>
      <c r="H312" s="4">
        <v>8.0500000000000002E-2</v>
      </c>
      <c r="I312" s="1">
        <v>848.6</v>
      </c>
      <c r="J312" s="4">
        <v>2.1299999999999999E-2</v>
      </c>
      <c r="K312" s="4">
        <v>9.0700000000000003E-2</v>
      </c>
    </row>
    <row r="313" spans="1:11" x14ac:dyDescent="0.15">
      <c r="A313" s="1">
        <v>698</v>
      </c>
      <c r="B313" s="1">
        <v>1166.3</v>
      </c>
      <c r="C313" s="1">
        <v>100330815488</v>
      </c>
      <c r="D313" s="1">
        <v>23.6</v>
      </c>
      <c r="E313" s="1">
        <v>96.5</v>
      </c>
      <c r="F313" s="4">
        <v>-8.26</v>
      </c>
      <c r="G313" s="1">
        <v>102.7</v>
      </c>
      <c r="H313" s="4">
        <v>8.0399999999999999E-2</v>
      </c>
      <c r="I313" s="1">
        <v>848.6</v>
      </c>
      <c r="J313" s="4">
        <v>2.1299999999999999E-2</v>
      </c>
      <c r="K313" s="4">
        <v>9.06E-2</v>
      </c>
    </row>
    <row r="314" spans="1:11" x14ac:dyDescent="0.15">
      <c r="A314" s="1">
        <v>699</v>
      </c>
      <c r="B314" s="1">
        <v>1842.5</v>
      </c>
      <c r="C314" s="1">
        <v>-26691451748352</v>
      </c>
      <c r="D314" s="1">
        <v>23.7</v>
      </c>
      <c r="E314" s="1">
        <v>96.7</v>
      </c>
      <c r="F314" s="4">
        <v>-0.17799999999999999</v>
      </c>
      <c r="G314" s="1">
        <v>2.1</v>
      </c>
      <c r="H314" s="4">
        <v>8.3299999999999999E-2</v>
      </c>
      <c r="I314" s="1">
        <v>0.4</v>
      </c>
      <c r="J314" s="4">
        <v>3.3099999999999997E-2</v>
      </c>
      <c r="K314" s="4">
        <v>-8.1500000000000003E-2</v>
      </c>
    </row>
    <row r="315" spans="1:11" x14ac:dyDescent="0.15">
      <c r="A315" s="1">
        <v>700</v>
      </c>
      <c r="B315" s="1">
        <v>1716.2</v>
      </c>
      <c r="C315" s="1">
        <v>-100292938956800</v>
      </c>
      <c r="D315" s="1">
        <v>23.8</v>
      </c>
      <c r="E315" s="1">
        <v>96.9</v>
      </c>
      <c r="F315" s="4">
        <v>-3.64E-3</v>
      </c>
      <c r="G315" s="1">
        <v>0</v>
      </c>
      <c r="H315" s="4">
        <v>7.8299999999999995E-2</v>
      </c>
      <c r="I315" s="1">
        <v>0</v>
      </c>
      <c r="J315" s="4">
        <v>3.1099999999999999E-2</v>
      </c>
      <c r="K315" s="4">
        <v>-9.0700000000000003E-2</v>
      </c>
    </row>
    <row r="316" spans="1:11" x14ac:dyDescent="0.15">
      <c r="A316" s="1">
        <v>701</v>
      </c>
      <c r="B316" s="1">
        <v>1604.5</v>
      </c>
      <c r="C316" s="1">
        <v>-101139609550848</v>
      </c>
      <c r="D316" s="1">
        <v>23.7</v>
      </c>
      <c r="E316" s="1">
        <v>97.1</v>
      </c>
      <c r="F316" s="4">
        <v>-1.1000000000000001E-3</v>
      </c>
      <c r="G316" s="1">
        <v>0</v>
      </c>
      <c r="H316" s="4">
        <v>5.5800000000000002E-2</v>
      </c>
      <c r="I316" s="1">
        <v>0</v>
      </c>
      <c r="J316" s="4">
        <v>2.92E-2</v>
      </c>
      <c r="K316" s="4">
        <v>-9.0800000000000006E-2</v>
      </c>
    </row>
    <row r="317" spans="1:11" x14ac:dyDescent="0.15">
      <c r="A317" s="1">
        <v>702</v>
      </c>
      <c r="B317" s="1">
        <v>1515.8</v>
      </c>
      <c r="C317" s="1">
        <v>-101410393817088</v>
      </c>
      <c r="D317" s="1">
        <v>23.6</v>
      </c>
      <c r="E317" s="1">
        <v>97.3</v>
      </c>
      <c r="F317" s="4">
        <v>-3.1599999999999998E-4</v>
      </c>
      <c r="G317" s="1">
        <v>0</v>
      </c>
      <c r="H317" s="4">
        <v>3.1300000000000001E-2</v>
      </c>
      <c r="I317" s="1">
        <v>0</v>
      </c>
      <c r="J317" s="4">
        <v>2.7699999999999999E-2</v>
      </c>
      <c r="K317" s="4">
        <v>-9.0800000000000006E-2</v>
      </c>
    </row>
    <row r="318" spans="1:11" x14ac:dyDescent="0.15">
      <c r="A318" s="1">
        <v>703</v>
      </c>
      <c r="B318" s="1">
        <v>1443.3</v>
      </c>
      <c r="C318" s="1">
        <v>-101770432872448</v>
      </c>
      <c r="D318" s="1">
        <v>23.5</v>
      </c>
      <c r="E318" s="1">
        <v>97.4</v>
      </c>
      <c r="F318" s="4">
        <v>-2.1100000000000001E-5</v>
      </c>
      <c r="G318" s="1">
        <v>0</v>
      </c>
      <c r="H318" s="4">
        <v>3.9399999999999999E-3</v>
      </c>
      <c r="I318" s="1">
        <v>0</v>
      </c>
      <c r="J318" s="4">
        <v>2.64E-2</v>
      </c>
      <c r="K318" s="4">
        <v>-9.0800000000000006E-2</v>
      </c>
    </row>
    <row r="319" spans="1:11" x14ac:dyDescent="0.15">
      <c r="A319" s="1">
        <v>704</v>
      </c>
      <c r="B319" s="1">
        <v>1382.7</v>
      </c>
      <c r="C319" s="1">
        <v>-102147928621056</v>
      </c>
      <c r="D319" s="1">
        <v>23.6</v>
      </c>
      <c r="E319" s="1">
        <v>97.5</v>
      </c>
      <c r="F319" s="4">
        <v>2.1100000000000001E-4</v>
      </c>
      <c r="G319" s="1">
        <v>0</v>
      </c>
      <c r="H319" s="4">
        <v>7.0999999999999994E-2</v>
      </c>
      <c r="I319" s="1">
        <v>0</v>
      </c>
      <c r="J319" s="4">
        <v>2.53E-2</v>
      </c>
      <c r="K319" s="4">
        <v>-9.0899999999999995E-2</v>
      </c>
    </row>
    <row r="320" spans="1:11" x14ac:dyDescent="0.15">
      <c r="A320" s="1">
        <v>705</v>
      </c>
      <c r="B320" s="1">
        <v>1331.1</v>
      </c>
      <c r="C320" s="1">
        <v>-102524879110144</v>
      </c>
      <c r="D320" s="1">
        <v>23.6</v>
      </c>
      <c r="E320" s="1">
        <v>97.6</v>
      </c>
      <c r="F320" s="4">
        <v>1.9000000000000001E-4</v>
      </c>
      <c r="G320" s="1">
        <v>0</v>
      </c>
      <c r="H320" s="4">
        <v>-1.31</v>
      </c>
      <c r="I320" s="1">
        <v>0</v>
      </c>
      <c r="J320" s="4">
        <v>2.4400000000000002E-2</v>
      </c>
      <c r="K320" s="4">
        <v>-9.0899999999999995E-2</v>
      </c>
    </row>
    <row r="321" spans="1:11" x14ac:dyDescent="0.15">
      <c r="A321" s="1">
        <v>706</v>
      </c>
      <c r="B321" s="1">
        <v>1286.5</v>
      </c>
      <c r="C321" s="1">
        <v>-102819562520576</v>
      </c>
      <c r="D321" s="1">
        <v>23.6</v>
      </c>
      <c r="E321" s="1">
        <v>97.7</v>
      </c>
      <c r="F321" s="4">
        <v>6.9499999999999998E-4</v>
      </c>
      <c r="G321" s="1">
        <v>0</v>
      </c>
      <c r="H321" s="4">
        <v>-0.432</v>
      </c>
      <c r="I321" s="1">
        <v>0</v>
      </c>
      <c r="J321" s="4">
        <v>2.35E-2</v>
      </c>
      <c r="K321" s="4">
        <v>-9.0899999999999995E-2</v>
      </c>
    </row>
    <row r="322" spans="1:11" x14ac:dyDescent="0.15">
      <c r="A322" s="1">
        <v>707</v>
      </c>
      <c r="B322" s="1">
        <v>1247.2</v>
      </c>
      <c r="C322" s="1">
        <v>-103126937894912</v>
      </c>
      <c r="D322" s="1">
        <v>23.7</v>
      </c>
      <c r="E322" s="1">
        <v>97.7</v>
      </c>
      <c r="F322" s="4">
        <v>6.11E-4</v>
      </c>
      <c r="G322" s="1">
        <v>0</v>
      </c>
      <c r="H322" s="4">
        <v>-0.188</v>
      </c>
      <c r="I322" s="1">
        <v>0</v>
      </c>
      <c r="J322" s="4">
        <v>2.2800000000000001E-2</v>
      </c>
      <c r="K322" s="4">
        <v>-9.0899999999999995E-2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workbookViewId="0">
      <selection activeCell="B179" sqref="B179"/>
    </sheetView>
  </sheetViews>
  <sheetFormatPr baseColWidth="10" defaultColWidth="7.1640625" defaultRowHeight="11" x14ac:dyDescent="0.15"/>
  <cols>
    <col min="1" max="2" width="7.1640625" style="1"/>
    <col min="3" max="3" width="8.5" style="1" customWidth="1"/>
    <col min="4" max="4" width="6.33203125" style="1" customWidth="1"/>
    <col min="5" max="16384" width="7.1640625" style="1"/>
  </cols>
  <sheetData>
    <row r="1" spans="1:11" x14ac:dyDescent="0.15">
      <c r="A1" s="1" t="s">
        <v>52</v>
      </c>
      <c r="C1" s="1" t="s">
        <v>48</v>
      </c>
      <c r="E1" s="1">
        <v>11.26</v>
      </c>
    </row>
    <row r="3" spans="1:1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15">
      <c r="A4" s="1">
        <v>298</v>
      </c>
      <c r="B4" s="1">
        <v>296.3</v>
      </c>
      <c r="C4" s="1">
        <v>100754710528</v>
      </c>
      <c r="D4" s="1">
        <v>24</v>
      </c>
      <c r="E4" s="1">
        <v>46.8</v>
      </c>
      <c r="F4" s="4">
        <v>1.7099999999999999E-3</v>
      </c>
      <c r="G4" s="1">
        <v>0</v>
      </c>
      <c r="H4" s="4">
        <v>-9.0700000000000003E-2</v>
      </c>
      <c r="I4" s="1">
        <v>0</v>
      </c>
      <c r="J4" s="4">
        <v>3.98E-3</v>
      </c>
      <c r="K4" s="4">
        <v>9.0700000000000003E-2</v>
      </c>
    </row>
    <row r="5" spans="1:11" x14ac:dyDescent="0.15">
      <c r="A5" s="1">
        <v>299</v>
      </c>
      <c r="B5" s="1">
        <v>296</v>
      </c>
      <c r="C5" s="1">
        <v>100760567808</v>
      </c>
      <c r="D5" s="1">
        <v>24</v>
      </c>
      <c r="E5" s="1">
        <v>46.7</v>
      </c>
      <c r="F5" s="4">
        <v>1.58E-3</v>
      </c>
      <c r="G5" s="1">
        <v>0</v>
      </c>
      <c r="H5" s="4">
        <v>-8.6499999999999994E-2</v>
      </c>
      <c r="I5" s="1">
        <v>0</v>
      </c>
      <c r="J5" s="4">
        <v>3.9699999999999996E-3</v>
      </c>
      <c r="K5" s="4">
        <v>9.0700000000000003E-2</v>
      </c>
    </row>
    <row r="6" spans="1:11" x14ac:dyDescent="0.15">
      <c r="A6" s="1">
        <v>300</v>
      </c>
      <c r="B6" s="1">
        <v>295.5</v>
      </c>
      <c r="C6" s="1">
        <v>100729020416</v>
      </c>
      <c r="D6" s="1">
        <v>24</v>
      </c>
      <c r="E6" s="1">
        <v>46.6</v>
      </c>
      <c r="F6" s="4">
        <v>1.6199999999999999E-3</v>
      </c>
      <c r="G6" s="1">
        <v>0</v>
      </c>
      <c r="H6" s="4">
        <v>-8.8800000000000004E-2</v>
      </c>
      <c r="I6" s="1">
        <v>0</v>
      </c>
      <c r="J6" s="4">
        <v>3.9699999999999996E-3</v>
      </c>
      <c r="K6" s="4">
        <v>9.0700000000000003E-2</v>
      </c>
    </row>
    <row r="7" spans="1:11" x14ac:dyDescent="0.15">
      <c r="A7" s="1">
        <v>301</v>
      </c>
      <c r="B7" s="1">
        <v>295.2</v>
      </c>
      <c r="C7" s="1">
        <v>100747296768</v>
      </c>
      <c r="D7" s="1">
        <v>24</v>
      </c>
      <c r="E7" s="1">
        <v>46.6</v>
      </c>
      <c r="F7" s="4">
        <v>1.58E-3</v>
      </c>
      <c r="G7" s="1">
        <v>0</v>
      </c>
      <c r="H7" s="4">
        <v>-8.8200000000000001E-2</v>
      </c>
      <c r="I7" s="1">
        <v>0</v>
      </c>
      <c r="J7" s="4">
        <v>3.96E-3</v>
      </c>
      <c r="K7" s="4">
        <v>9.0700000000000003E-2</v>
      </c>
    </row>
    <row r="8" spans="1:11" x14ac:dyDescent="0.15">
      <c r="A8" s="1">
        <v>302</v>
      </c>
      <c r="B8" s="1">
        <v>488.4</v>
      </c>
      <c r="C8" s="1">
        <v>102115147776</v>
      </c>
      <c r="D8" s="1">
        <v>24</v>
      </c>
      <c r="E8" s="1">
        <v>46.5</v>
      </c>
      <c r="F8" s="4">
        <v>1.95</v>
      </c>
      <c r="G8" s="1">
        <v>119.9</v>
      </c>
      <c r="H8" s="4">
        <v>1.6199999999999999E-2</v>
      </c>
      <c r="I8" s="1">
        <v>233.3</v>
      </c>
      <c r="J8" s="4">
        <v>7.6099999999999996E-3</v>
      </c>
      <c r="K8" s="4">
        <v>9.0700000000000003E-2</v>
      </c>
    </row>
    <row r="9" spans="1:11" x14ac:dyDescent="0.15">
      <c r="A9" s="1">
        <v>303</v>
      </c>
      <c r="B9" s="1">
        <v>659.4</v>
      </c>
      <c r="C9" s="1">
        <v>102596206592</v>
      </c>
      <c r="D9" s="1">
        <v>24</v>
      </c>
      <c r="E9" s="1">
        <v>46.4</v>
      </c>
      <c r="F9" s="4">
        <v>2.84</v>
      </c>
      <c r="G9" s="1">
        <v>143.19999999999999</v>
      </c>
      <c r="H9" s="4">
        <v>1.9800000000000002E-2</v>
      </c>
      <c r="I9" s="1">
        <v>406</v>
      </c>
      <c r="J9" s="4">
        <v>1.11E-2</v>
      </c>
      <c r="K9" s="4">
        <v>9.0700000000000003E-2</v>
      </c>
    </row>
    <row r="10" spans="1:11" x14ac:dyDescent="0.15">
      <c r="A10" s="1">
        <v>304</v>
      </c>
      <c r="B10" s="1">
        <v>842.3</v>
      </c>
      <c r="C10" s="1">
        <v>103095754752</v>
      </c>
      <c r="D10" s="1">
        <v>24</v>
      </c>
      <c r="E10" s="1">
        <v>46.4</v>
      </c>
      <c r="F10" s="4">
        <v>3.53</v>
      </c>
      <c r="G10" s="1">
        <v>143.1</v>
      </c>
      <c r="H10" s="4">
        <v>2.47E-2</v>
      </c>
      <c r="I10" s="1">
        <v>505.5</v>
      </c>
      <c r="J10" s="4">
        <v>1.4800000000000001E-2</v>
      </c>
      <c r="K10" s="4">
        <v>9.0800000000000006E-2</v>
      </c>
    </row>
    <row r="11" spans="1:11" x14ac:dyDescent="0.15">
      <c r="A11" s="1">
        <v>305</v>
      </c>
      <c r="B11" s="1">
        <v>1077</v>
      </c>
      <c r="C11" s="1">
        <v>103600046080</v>
      </c>
      <c r="D11" s="1">
        <v>24</v>
      </c>
      <c r="E11" s="1">
        <v>46.3</v>
      </c>
      <c r="F11" s="4">
        <v>4.4000000000000004</v>
      </c>
      <c r="G11" s="1">
        <v>142.9</v>
      </c>
      <c r="H11" s="4">
        <v>3.0800000000000001E-2</v>
      </c>
      <c r="I11" s="1">
        <v>629.29999999999995</v>
      </c>
      <c r="J11" s="4">
        <v>1.95E-2</v>
      </c>
      <c r="K11" s="4">
        <v>9.0800000000000006E-2</v>
      </c>
    </row>
    <row r="12" spans="1:11" x14ac:dyDescent="0.15">
      <c r="A12" s="1">
        <v>306</v>
      </c>
      <c r="B12" s="1">
        <v>1377.6</v>
      </c>
      <c r="C12" s="1">
        <v>104452423680</v>
      </c>
      <c r="D12" s="1">
        <v>24</v>
      </c>
      <c r="E12" s="1">
        <v>46.2</v>
      </c>
      <c r="F12" s="4">
        <v>5.47</v>
      </c>
      <c r="G12" s="1">
        <v>142.69999999999999</v>
      </c>
      <c r="H12" s="4">
        <v>3.8300000000000001E-2</v>
      </c>
      <c r="I12" s="1">
        <v>780.3</v>
      </c>
      <c r="J12" s="4">
        <v>2.52E-2</v>
      </c>
      <c r="K12" s="4">
        <v>9.0800000000000006E-2</v>
      </c>
    </row>
    <row r="13" spans="1:11" x14ac:dyDescent="0.15">
      <c r="A13" s="1">
        <v>307</v>
      </c>
      <c r="B13" s="1">
        <v>1758.3</v>
      </c>
      <c r="C13" s="1">
        <v>105659392000</v>
      </c>
      <c r="D13" s="1">
        <v>24</v>
      </c>
      <c r="E13" s="1">
        <v>46.1</v>
      </c>
      <c r="F13" s="4">
        <v>6.72</v>
      </c>
      <c r="G13" s="1">
        <v>142.6</v>
      </c>
      <c r="H13" s="4">
        <v>4.7100000000000003E-2</v>
      </c>
      <c r="I13" s="1">
        <v>958.2</v>
      </c>
      <c r="J13" s="4">
        <v>3.1800000000000002E-2</v>
      </c>
      <c r="K13" s="4">
        <v>9.0899999999999995E-2</v>
      </c>
    </row>
    <row r="14" spans="1:11" x14ac:dyDescent="0.15">
      <c r="A14" s="1">
        <v>308</v>
      </c>
      <c r="B14" s="1">
        <v>2267.5</v>
      </c>
      <c r="C14" s="1">
        <v>106591846400</v>
      </c>
      <c r="D14" s="1">
        <v>24</v>
      </c>
      <c r="E14" s="1">
        <v>46.1</v>
      </c>
      <c r="F14" s="4">
        <v>8.11</v>
      </c>
      <c r="G14" s="1">
        <v>142.5</v>
      </c>
      <c r="H14" s="4">
        <v>5.6899999999999999E-2</v>
      </c>
      <c r="I14" s="1">
        <v>1155.9000000000001</v>
      </c>
      <c r="J14" s="4">
        <v>3.8800000000000001E-2</v>
      </c>
      <c r="K14" s="4">
        <v>9.0899999999999995E-2</v>
      </c>
    </row>
    <row r="15" spans="1:11" x14ac:dyDescent="0.15">
      <c r="A15" s="1">
        <v>309</v>
      </c>
      <c r="B15" s="1">
        <v>6958</v>
      </c>
      <c r="C15" s="1">
        <v>352072608</v>
      </c>
      <c r="D15" s="1">
        <v>24.1</v>
      </c>
      <c r="E15" s="1">
        <v>46</v>
      </c>
      <c r="F15" s="4">
        <v>9.5399999999999991</v>
      </c>
      <c r="G15" s="1">
        <v>142.5</v>
      </c>
      <c r="H15" s="4">
        <v>6.6900000000000001E-2</v>
      </c>
      <c r="I15" s="1">
        <v>1359.3</v>
      </c>
      <c r="J15" s="4">
        <v>4.5400000000000003E-2</v>
      </c>
      <c r="K15" s="4">
        <v>6.93E-2</v>
      </c>
    </row>
    <row r="16" spans="1:11" x14ac:dyDescent="0.15">
      <c r="A16" s="1">
        <v>310</v>
      </c>
      <c r="B16" s="1">
        <v>191667.8</v>
      </c>
      <c r="C16" s="1">
        <v>-80544503169024</v>
      </c>
      <c r="D16" s="1">
        <v>24</v>
      </c>
      <c r="E16" s="1">
        <v>46</v>
      </c>
      <c r="F16" s="4">
        <v>10.9</v>
      </c>
      <c r="G16" s="1">
        <v>142.69999999999999</v>
      </c>
      <c r="H16" s="4">
        <v>7.6200000000000004E-2</v>
      </c>
      <c r="I16" s="1">
        <v>1551.2</v>
      </c>
      <c r="J16" s="4">
        <v>5.1400000000000001E-2</v>
      </c>
      <c r="K16" s="4">
        <v>-8.9200000000000002E-2</v>
      </c>
    </row>
    <row r="17" spans="1:11" x14ac:dyDescent="0.15">
      <c r="A17" s="1">
        <v>311</v>
      </c>
      <c r="B17" s="1">
        <v>1652182</v>
      </c>
      <c r="C17" s="1">
        <v>-100556550963200</v>
      </c>
      <c r="D17" s="1">
        <v>24.1</v>
      </c>
      <c r="E17" s="1">
        <v>46</v>
      </c>
      <c r="F17" s="4">
        <v>12</v>
      </c>
      <c r="G17" s="1">
        <v>142.9</v>
      </c>
      <c r="H17" s="4">
        <v>8.4000000000000005E-2</v>
      </c>
      <c r="I17" s="1">
        <v>1714.5</v>
      </c>
      <c r="J17" s="4">
        <v>5.5599999999999997E-2</v>
      </c>
      <c r="K17" s="4">
        <v>-9.0800000000000006E-2</v>
      </c>
    </row>
    <row r="18" spans="1:11" x14ac:dyDescent="0.15">
      <c r="A18" s="1">
        <v>312</v>
      </c>
      <c r="B18" s="1">
        <v>6743784</v>
      </c>
      <c r="C18" s="1">
        <v>-101104335454208</v>
      </c>
      <c r="D18" s="1">
        <v>24</v>
      </c>
      <c r="E18" s="1">
        <v>46.1</v>
      </c>
      <c r="F18" s="4">
        <v>12.9</v>
      </c>
      <c r="G18" s="1">
        <v>143.1</v>
      </c>
      <c r="H18" s="4">
        <v>8.9899999999999994E-2</v>
      </c>
      <c r="I18" s="1">
        <v>1841.1</v>
      </c>
      <c r="J18" s="4">
        <v>5.8700000000000002E-2</v>
      </c>
      <c r="K18" s="4">
        <v>-9.0800000000000006E-2</v>
      </c>
    </row>
    <row r="19" spans="1:11" x14ac:dyDescent="0.15">
      <c r="A19" s="1">
        <v>313</v>
      </c>
      <c r="B19" s="1">
        <v>17511412</v>
      </c>
      <c r="C19" s="1">
        <v>-101273558843392</v>
      </c>
      <c r="D19" s="1">
        <v>24</v>
      </c>
      <c r="E19" s="1">
        <v>46.2</v>
      </c>
      <c r="F19" s="4">
        <v>13.5</v>
      </c>
      <c r="G19" s="1">
        <v>143.30000000000001</v>
      </c>
      <c r="H19" s="4">
        <v>9.4E-2</v>
      </c>
      <c r="I19" s="1">
        <v>1932</v>
      </c>
      <c r="J19" s="4">
        <v>6.0999999999999999E-2</v>
      </c>
      <c r="K19" s="4">
        <v>-9.0800000000000006E-2</v>
      </c>
    </row>
    <row r="20" spans="1:11" x14ac:dyDescent="0.15">
      <c r="A20" s="1">
        <v>314</v>
      </c>
      <c r="B20" s="1">
        <v>32319336</v>
      </c>
      <c r="C20" s="1">
        <v>-101366898884608</v>
      </c>
      <c r="D20" s="1">
        <v>23.9</v>
      </c>
      <c r="E20" s="1">
        <v>46.4</v>
      </c>
      <c r="F20" s="4">
        <v>13.9</v>
      </c>
      <c r="G20" s="1">
        <v>143.5</v>
      </c>
      <c r="H20" s="4">
        <v>9.6799999999999997E-2</v>
      </c>
      <c r="I20" s="1">
        <v>1993.7</v>
      </c>
      <c r="J20" s="4">
        <v>6.25E-2</v>
      </c>
      <c r="K20" s="4">
        <v>-9.0800000000000006E-2</v>
      </c>
    </row>
    <row r="21" spans="1:11" x14ac:dyDescent="0.15">
      <c r="A21" s="1">
        <v>315</v>
      </c>
      <c r="B21" s="1">
        <v>46574128</v>
      </c>
      <c r="C21" s="1">
        <v>-101453695811584</v>
      </c>
      <c r="D21" s="1">
        <v>23.7</v>
      </c>
      <c r="E21" s="1">
        <v>46.7</v>
      </c>
      <c r="F21" s="4">
        <v>14.2</v>
      </c>
      <c r="G21" s="1">
        <v>143.6</v>
      </c>
      <c r="H21" s="4">
        <v>9.8699999999999996E-2</v>
      </c>
      <c r="I21" s="1">
        <v>2034.4</v>
      </c>
      <c r="J21" s="4">
        <v>6.3500000000000001E-2</v>
      </c>
      <c r="K21" s="4">
        <v>-9.0800000000000006E-2</v>
      </c>
    </row>
    <row r="22" spans="1:11" x14ac:dyDescent="0.15">
      <c r="A22" s="1">
        <v>316</v>
      </c>
      <c r="B22" s="1">
        <v>58596088</v>
      </c>
      <c r="C22" s="1">
        <v>-101497442402304</v>
      </c>
      <c r="D22" s="1">
        <v>23.6</v>
      </c>
      <c r="E22" s="1">
        <v>47</v>
      </c>
      <c r="F22" s="4">
        <v>14.3</v>
      </c>
      <c r="G22" s="1">
        <v>143.69999999999999</v>
      </c>
      <c r="H22" s="4">
        <v>9.98E-2</v>
      </c>
      <c r="I22" s="1">
        <v>2060.6999999999998</v>
      </c>
      <c r="J22" s="4">
        <v>6.4100000000000004E-2</v>
      </c>
      <c r="K22" s="4">
        <v>-9.0800000000000006E-2</v>
      </c>
    </row>
    <row r="23" spans="1:11" x14ac:dyDescent="0.15">
      <c r="A23" s="1">
        <v>317</v>
      </c>
      <c r="B23" s="1">
        <v>68005688</v>
      </c>
      <c r="C23" s="1">
        <v>-101515687624704</v>
      </c>
      <c r="D23" s="1">
        <v>23.7</v>
      </c>
      <c r="E23" s="1">
        <v>47.4</v>
      </c>
      <c r="F23" s="4">
        <v>14.5</v>
      </c>
      <c r="G23" s="1">
        <v>143.69999999999999</v>
      </c>
      <c r="H23" s="4">
        <v>0.10100000000000001</v>
      </c>
      <c r="I23" s="1">
        <v>2077.6999999999998</v>
      </c>
      <c r="J23" s="4">
        <v>6.4500000000000002E-2</v>
      </c>
      <c r="K23" s="4">
        <v>-9.0800000000000006E-2</v>
      </c>
    </row>
    <row r="24" spans="1:11" x14ac:dyDescent="0.15">
      <c r="A24" s="1">
        <v>318</v>
      </c>
      <c r="B24" s="1">
        <v>74580528</v>
      </c>
      <c r="C24" s="1">
        <v>-101517860274176</v>
      </c>
      <c r="D24" s="1">
        <v>23.7</v>
      </c>
      <c r="E24" s="1">
        <v>47.8</v>
      </c>
      <c r="F24" s="4">
        <v>14.5</v>
      </c>
      <c r="G24" s="1">
        <v>143.69999999999999</v>
      </c>
      <c r="H24" s="4">
        <v>0.10100000000000001</v>
      </c>
      <c r="I24" s="1">
        <v>2088.6999999999998</v>
      </c>
      <c r="J24" s="4">
        <v>6.4799999999999996E-2</v>
      </c>
      <c r="K24" s="4">
        <v>-9.0800000000000006E-2</v>
      </c>
    </row>
    <row r="25" spans="1:11" x14ac:dyDescent="0.15">
      <c r="A25" s="1">
        <v>319</v>
      </c>
      <c r="B25" s="1">
        <v>79459520</v>
      </c>
      <c r="C25" s="1">
        <v>-101540014587904</v>
      </c>
      <c r="D25" s="1">
        <v>23.7</v>
      </c>
      <c r="E25" s="1">
        <v>48.2</v>
      </c>
      <c r="F25" s="4">
        <v>14.6</v>
      </c>
      <c r="G25" s="1">
        <v>143.80000000000001</v>
      </c>
      <c r="H25" s="4">
        <v>0.10100000000000001</v>
      </c>
      <c r="I25" s="1">
        <v>2095.9</v>
      </c>
      <c r="J25" s="4">
        <v>6.5000000000000002E-2</v>
      </c>
      <c r="K25" s="4">
        <v>-9.0800000000000006E-2</v>
      </c>
    </row>
    <row r="26" spans="1:11" x14ac:dyDescent="0.15">
      <c r="A26" s="1">
        <v>320</v>
      </c>
      <c r="B26" s="1">
        <v>82667976</v>
      </c>
      <c r="C26" s="1">
        <v>-101550768783360</v>
      </c>
      <c r="D26" s="1">
        <v>23.7</v>
      </c>
      <c r="E26" s="1">
        <v>48.7</v>
      </c>
      <c r="F26" s="4">
        <v>14.6</v>
      </c>
      <c r="G26" s="1">
        <v>143.80000000000001</v>
      </c>
      <c r="H26" s="4">
        <v>0.10199999999999999</v>
      </c>
      <c r="I26" s="1">
        <v>2100.8000000000002</v>
      </c>
      <c r="J26" s="4">
        <v>6.5100000000000005E-2</v>
      </c>
      <c r="K26" s="4">
        <v>-9.0800000000000006E-2</v>
      </c>
    </row>
    <row r="27" spans="1:11" x14ac:dyDescent="0.15">
      <c r="A27" s="1">
        <v>321</v>
      </c>
      <c r="B27" s="1">
        <v>85121528</v>
      </c>
      <c r="C27" s="1">
        <v>-101560440848384</v>
      </c>
      <c r="D27" s="1">
        <v>23.7</v>
      </c>
      <c r="E27" s="1">
        <v>49.1</v>
      </c>
      <c r="F27" s="4">
        <v>14.6</v>
      </c>
      <c r="G27" s="1">
        <v>143.80000000000001</v>
      </c>
      <c r="H27" s="4">
        <v>0.10199999999999999</v>
      </c>
      <c r="I27" s="1">
        <v>2104.3000000000002</v>
      </c>
      <c r="J27" s="4">
        <v>6.5100000000000005E-2</v>
      </c>
      <c r="K27" s="4">
        <v>-9.0800000000000006E-2</v>
      </c>
    </row>
    <row r="28" spans="1:11" x14ac:dyDescent="0.15">
      <c r="A28" s="1">
        <v>322</v>
      </c>
      <c r="B28" s="1">
        <v>86896240</v>
      </c>
      <c r="C28" s="1">
        <v>-101568586186752</v>
      </c>
      <c r="D28" s="1">
        <v>23.7</v>
      </c>
      <c r="E28" s="1">
        <v>49.6</v>
      </c>
      <c r="F28" s="4">
        <v>14.7</v>
      </c>
      <c r="G28" s="1">
        <v>143.80000000000001</v>
      </c>
      <c r="H28" s="4">
        <v>0.10199999999999999</v>
      </c>
      <c r="I28" s="1">
        <v>2106.9</v>
      </c>
      <c r="J28" s="4">
        <v>6.5199999999999994E-2</v>
      </c>
      <c r="K28" s="4">
        <v>-9.0800000000000006E-2</v>
      </c>
    </row>
    <row r="29" spans="1:11" x14ac:dyDescent="0.15">
      <c r="A29" s="1">
        <v>323</v>
      </c>
      <c r="B29" s="1">
        <v>88255968</v>
      </c>
      <c r="C29" s="1">
        <v>-101578694459392</v>
      </c>
      <c r="D29" s="1">
        <v>23.7</v>
      </c>
      <c r="E29" s="1">
        <v>50.1</v>
      </c>
      <c r="F29" s="4">
        <v>14.7</v>
      </c>
      <c r="G29" s="1">
        <v>143.80000000000001</v>
      </c>
      <c r="H29" s="4">
        <v>0.10199999999999999</v>
      </c>
      <c r="I29" s="1">
        <v>2108.9</v>
      </c>
      <c r="J29" s="4">
        <v>6.5199999999999994E-2</v>
      </c>
      <c r="K29" s="4">
        <v>-9.0800000000000006E-2</v>
      </c>
    </row>
    <row r="30" spans="1:11" x14ac:dyDescent="0.15">
      <c r="A30" s="1">
        <v>324</v>
      </c>
      <c r="B30" s="1">
        <v>89238536</v>
      </c>
      <c r="C30" s="1">
        <v>-101575431290880</v>
      </c>
      <c r="D30" s="1">
        <v>23.8</v>
      </c>
      <c r="E30" s="1">
        <v>50.7</v>
      </c>
      <c r="F30" s="4">
        <v>14.7</v>
      </c>
      <c r="G30" s="1">
        <v>143.80000000000001</v>
      </c>
      <c r="H30" s="4">
        <v>0.10199999999999999</v>
      </c>
      <c r="I30" s="1">
        <v>2110.5</v>
      </c>
      <c r="J30" s="4">
        <v>6.5299999999999997E-2</v>
      </c>
      <c r="K30" s="4">
        <v>-9.0800000000000006E-2</v>
      </c>
    </row>
    <row r="31" spans="1:11" x14ac:dyDescent="0.15">
      <c r="A31" s="1">
        <v>325</v>
      </c>
      <c r="B31" s="1">
        <v>90025016</v>
      </c>
      <c r="C31" s="1">
        <v>-101585539563520</v>
      </c>
      <c r="D31" s="1">
        <v>23.8</v>
      </c>
      <c r="E31" s="1">
        <v>51.2</v>
      </c>
      <c r="F31" s="4">
        <v>14.7</v>
      </c>
      <c r="G31" s="1">
        <v>143.80000000000001</v>
      </c>
      <c r="H31" s="4">
        <v>0.10199999999999999</v>
      </c>
      <c r="I31" s="1">
        <v>2111.8000000000002</v>
      </c>
      <c r="J31" s="4">
        <v>6.5299999999999997E-2</v>
      </c>
      <c r="K31" s="4">
        <v>-9.0800000000000006E-2</v>
      </c>
    </row>
    <row r="32" spans="1:11" x14ac:dyDescent="0.15">
      <c r="A32" s="1">
        <v>326</v>
      </c>
      <c r="B32" s="1">
        <v>90738920</v>
      </c>
      <c r="C32" s="1">
        <v>-101580103745536</v>
      </c>
      <c r="D32" s="1">
        <v>23.8</v>
      </c>
      <c r="E32" s="1">
        <v>51.7</v>
      </c>
      <c r="F32" s="4">
        <v>14.7</v>
      </c>
      <c r="G32" s="1">
        <v>143.80000000000001</v>
      </c>
      <c r="H32" s="4">
        <v>0.10199999999999999</v>
      </c>
      <c r="I32" s="1">
        <v>2113</v>
      </c>
      <c r="J32" s="4">
        <v>6.5299999999999997E-2</v>
      </c>
      <c r="K32" s="4">
        <v>-9.0800000000000006E-2</v>
      </c>
    </row>
    <row r="33" spans="1:11" x14ac:dyDescent="0.15">
      <c r="A33" s="1">
        <v>327</v>
      </c>
      <c r="B33" s="1">
        <v>91390416</v>
      </c>
      <c r="C33" s="1">
        <v>-101583903784960</v>
      </c>
      <c r="D33" s="1">
        <v>23.8</v>
      </c>
      <c r="E33" s="1">
        <v>52.3</v>
      </c>
      <c r="F33" s="4">
        <v>14.7</v>
      </c>
      <c r="G33" s="1">
        <v>143.80000000000001</v>
      </c>
      <c r="H33" s="4">
        <v>0.10199999999999999</v>
      </c>
      <c r="I33" s="1">
        <v>2114.1</v>
      </c>
      <c r="J33" s="4">
        <v>6.5299999999999997E-2</v>
      </c>
      <c r="K33" s="4">
        <v>-9.0800000000000006E-2</v>
      </c>
    </row>
    <row r="34" spans="1:11" x14ac:dyDescent="0.15">
      <c r="A34" s="1">
        <v>328</v>
      </c>
      <c r="B34" s="1">
        <v>91947384</v>
      </c>
      <c r="C34" s="1">
        <v>-101593684901888</v>
      </c>
      <c r="D34" s="1">
        <v>23.8</v>
      </c>
      <c r="E34" s="1">
        <v>52.9</v>
      </c>
      <c r="F34" s="4">
        <v>14.7</v>
      </c>
      <c r="G34" s="1">
        <v>143.80000000000001</v>
      </c>
      <c r="H34" s="4">
        <v>0.10199999999999999</v>
      </c>
      <c r="I34" s="1">
        <v>2115.1</v>
      </c>
      <c r="J34" s="4">
        <v>6.54E-2</v>
      </c>
      <c r="K34" s="4">
        <v>-9.0800000000000006E-2</v>
      </c>
    </row>
    <row r="35" spans="1:11" x14ac:dyDescent="0.15">
      <c r="A35" s="1">
        <v>329</v>
      </c>
      <c r="B35" s="1">
        <v>92474208</v>
      </c>
      <c r="C35" s="1">
        <v>-101593038979072</v>
      </c>
      <c r="D35" s="1">
        <v>23.8</v>
      </c>
      <c r="E35" s="1">
        <v>53.4</v>
      </c>
      <c r="F35" s="4">
        <v>14.7</v>
      </c>
      <c r="G35" s="1">
        <v>143.80000000000001</v>
      </c>
      <c r="H35" s="4">
        <v>0.10199999999999999</v>
      </c>
      <c r="I35" s="1">
        <v>2116</v>
      </c>
      <c r="J35" s="4">
        <v>6.54E-2</v>
      </c>
      <c r="K35" s="4">
        <v>-9.0800000000000006E-2</v>
      </c>
    </row>
    <row r="36" spans="1:11" x14ac:dyDescent="0.15">
      <c r="A36" s="1">
        <v>330</v>
      </c>
      <c r="B36" s="1">
        <v>93049504</v>
      </c>
      <c r="C36" s="1">
        <v>-101595429732352</v>
      </c>
      <c r="D36" s="1">
        <v>23.9</v>
      </c>
      <c r="E36" s="1">
        <v>54</v>
      </c>
      <c r="F36" s="4">
        <v>14.7</v>
      </c>
      <c r="G36" s="1">
        <v>143.80000000000001</v>
      </c>
      <c r="H36" s="4">
        <v>0.10199999999999999</v>
      </c>
      <c r="I36" s="1">
        <v>2116.8000000000002</v>
      </c>
      <c r="J36" s="4">
        <v>6.54E-2</v>
      </c>
      <c r="K36" s="4">
        <v>-9.0800000000000006E-2</v>
      </c>
    </row>
    <row r="37" spans="1:11" x14ac:dyDescent="0.15">
      <c r="A37" s="1">
        <v>331</v>
      </c>
      <c r="B37" s="1">
        <v>93573576</v>
      </c>
      <c r="C37" s="1">
        <v>-101594230161408</v>
      </c>
      <c r="D37" s="1">
        <v>23.9</v>
      </c>
      <c r="E37" s="1">
        <v>54.6</v>
      </c>
      <c r="F37" s="4">
        <v>14.7</v>
      </c>
      <c r="G37" s="1">
        <v>143.80000000000001</v>
      </c>
      <c r="H37" s="4">
        <v>0.10199999999999999</v>
      </c>
      <c r="I37" s="1">
        <v>2117.6999999999998</v>
      </c>
      <c r="J37" s="4">
        <v>6.54E-2</v>
      </c>
      <c r="K37" s="4">
        <v>-9.0800000000000006E-2</v>
      </c>
    </row>
    <row r="38" spans="1:11" x14ac:dyDescent="0.15">
      <c r="A38" s="1">
        <v>332</v>
      </c>
      <c r="B38" s="1">
        <v>94029344</v>
      </c>
      <c r="C38" s="1">
        <v>-101604338434048</v>
      </c>
      <c r="D38" s="1">
        <v>23.9</v>
      </c>
      <c r="E38" s="1">
        <v>55.2</v>
      </c>
      <c r="F38" s="4">
        <v>14.7</v>
      </c>
      <c r="G38" s="1">
        <v>143.80000000000001</v>
      </c>
      <c r="H38" s="4">
        <v>0.10199999999999999</v>
      </c>
      <c r="I38" s="1">
        <v>2118.5</v>
      </c>
      <c r="J38" s="4">
        <v>6.54E-2</v>
      </c>
      <c r="K38" s="4">
        <v>-9.0800000000000006E-2</v>
      </c>
    </row>
    <row r="39" spans="1:11" x14ac:dyDescent="0.15">
      <c r="A39" s="1">
        <v>333</v>
      </c>
      <c r="B39" s="1">
        <v>94459264</v>
      </c>
      <c r="C39" s="1">
        <v>-101598256693248</v>
      </c>
      <c r="D39" s="1">
        <v>23.9</v>
      </c>
      <c r="E39" s="1">
        <v>55.8</v>
      </c>
      <c r="F39" s="4">
        <v>14.7</v>
      </c>
      <c r="G39" s="1">
        <v>143.80000000000001</v>
      </c>
      <c r="H39" s="4">
        <v>0.10199999999999999</v>
      </c>
      <c r="I39" s="1">
        <v>2119.3000000000002</v>
      </c>
      <c r="J39" s="4">
        <v>6.54E-2</v>
      </c>
      <c r="K39" s="4">
        <v>-9.0800000000000006E-2</v>
      </c>
    </row>
    <row r="40" spans="1:11" x14ac:dyDescent="0.15">
      <c r="A40" s="1">
        <v>334</v>
      </c>
      <c r="B40" s="1">
        <v>94886784</v>
      </c>
      <c r="C40" s="1">
        <v>-101595320680448</v>
      </c>
      <c r="D40" s="1">
        <v>24</v>
      </c>
      <c r="E40" s="1">
        <v>56.4</v>
      </c>
      <c r="F40" s="4">
        <v>14.7</v>
      </c>
      <c r="G40" s="1">
        <v>143.80000000000001</v>
      </c>
      <c r="H40" s="4">
        <v>0.10299999999999999</v>
      </c>
      <c r="I40" s="1">
        <v>2120</v>
      </c>
      <c r="J40" s="4">
        <v>6.54E-2</v>
      </c>
      <c r="K40" s="4">
        <v>-9.0800000000000006E-2</v>
      </c>
    </row>
    <row r="41" spans="1:11" x14ac:dyDescent="0.15">
      <c r="A41" s="1">
        <v>335</v>
      </c>
      <c r="B41" s="1">
        <v>95307616</v>
      </c>
      <c r="C41" s="1">
        <v>-101591294148608</v>
      </c>
      <c r="D41" s="1">
        <v>24</v>
      </c>
      <c r="E41" s="1">
        <v>57</v>
      </c>
      <c r="F41" s="4">
        <v>14.7</v>
      </c>
      <c r="G41" s="1">
        <v>143.80000000000001</v>
      </c>
      <c r="H41" s="4">
        <v>0.10299999999999999</v>
      </c>
      <c r="I41" s="1">
        <v>2120.6999999999998</v>
      </c>
      <c r="J41" s="4">
        <v>6.5500000000000003E-2</v>
      </c>
      <c r="K41" s="4">
        <v>-9.0800000000000006E-2</v>
      </c>
    </row>
    <row r="42" spans="1:11" x14ac:dyDescent="0.15">
      <c r="A42" s="1">
        <v>336</v>
      </c>
      <c r="B42" s="1">
        <v>95726440</v>
      </c>
      <c r="C42" s="1">
        <v>-101604774641664</v>
      </c>
      <c r="D42" s="1">
        <v>24</v>
      </c>
      <c r="E42" s="1">
        <v>57.6</v>
      </c>
      <c r="F42" s="4">
        <v>14.8</v>
      </c>
      <c r="G42" s="1">
        <v>143.80000000000001</v>
      </c>
      <c r="H42" s="4">
        <v>0.10299999999999999</v>
      </c>
      <c r="I42" s="1">
        <v>2121.4</v>
      </c>
      <c r="J42" s="4">
        <v>6.5500000000000003E-2</v>
      </c>
      <c r="K42" s="4">
        <v>-9.0800000000000006E-2</v>
      </c>
    </row>
    <row r="43" spans="1:11" x14ac:dyDescent="0.15">
      <c r="A43" s="1">
        <v>337</v>
      </c>
      <c r="B43" s="1">
        <v>96074224</v>
      </c>
      <c r="C43" s="1">
        <v>-101596948070400</v>
      </c>
      <c r="D43" s="1">
        <v>24</v>
      </c>
      <c r="E43" s="1">
        <v>58.2</v>
      </c>
      <c r="F43" s="4">
        <v>14.8</v>
      </c>
      <c r="G43" s="1">
        <v>143.80000000000001</v>
      </c>
      <c r="H43" s="4">
        <v>0.10299999999999999</v>
      </c>
      <c r="I43" s="1">
        <v>2122.1</v>
      </c>
      <c r="J43" s="4">
        <v>6.5500000000000003E-2</v>
      </c>
      <c r="K43" s="4">
        <v>-9.0800000000000006E-2</v>
      </c>
    </row>
    <row r="44" spans="1:11" x14ac:dyDescent="0.15">
      <c r="A44" s="1">
        <v>338</v>
      </c>
      <c r="B44" s="1">
        <v>96454312</v>
      </c>
      <c r="C44" s="1">
        <v>-101609338044416</v>
      </c>
      <c r="D44" s="1">
        <v>23.9</v>
      </c>
      <c r="E44" s="1">
        <v>58.8</v>
      </c>
      <c r="F44" s="4">
        <v>14.8</v>
      </c>
      <c r="G44" s="1">
        <v>143.80000000000001</v>
      </c>
      <c r="H44" s="4">
        <v>0.10299999999999999</v>
      </c>
      <c r="I44" s="1">
        <v>2122.8000000000002</v>
      </c>
      <c r="J44" s="4">
        <v>6.5500000000000003E-2</v>
      </c>
      <c r="K44" s="4">
        <v>-9.0800000000000006E-2</v>
      </c>
    </row>
    <row r="45" spans="1:11" x14ac:dyDescent="0.15">
      <c r="A45" s="1">
        <v>339</v>
      </c>
      <c r="B45" s="1">
        <v>96815592</v>
      </c>
      <c r="C45" s="1">
        <v>-101601075265536</v>
      </c>
      <c r="D45" s="1">
        <v>24</v>
      </c>
      <c r="E45" s="1">
        <v>59.5</v>
      </c>
      <c r="F45" s="4">
        <v>14.8</v>
      </c>
      <c r="G45" s="1">
        <v>143.80000000000001</v>
      </c>
      <c r="H45" s="4">
        <v>0.10299999999999999</v>
      </c>
      <c r="I45" s="1">
        <v>2123.4</v>
      </c>
      <c r="J45" s="4">
        <v>6.5500000000000003E-2</v>
      </c>
      <c r="K45" s="4">
        <v>-9.0800000000000006E-2</v>
      </c>
    </row>
    <row r="46" spans="1:11" x14ac:dyDescent="0.15">
      <c r="A46" s="1">
        <v>340</v>
      </c>
      <c r="B46" s="1">
        <v>97185696</v>
      </c>
      <c r="C46" s="1">
        <v>-101615537225728</v>
      </c>
      <c r="D46" s="1">
        <v>24</v>
      </c>
      <c r="E46" s="1">
        <v>60.1</v>
      </c>
      <c r="F46" s="4">
        <v>14.8</v>
      </c>
      <c r="G46" s="1">
        <v>143.80000000000001</v>
      </c>
      <c r="H46" s="4">
        <v>0.10299999999999999</v>
      </c>
      <c r="I46" s="1">
        <v>2124</v>
      </c>
      <c r="J46" s="4">
        <v>6.5500000000000003E-2</v>
      </c>
      <c r="K46" s="4">
        <v>-9.0800000000000006E-2</v>
      </c>
    </row>
    <row r="47" spans="1:11" x14ac:dyDescent="0.15">
      <c r="A47" s="1">
        <v>341</v>
      </c>
      <c r="B47" s="1">
        <v>97549248</v>
      </c>
      <c r="C47" s="1">
        <v>-101594775420928</v>
      </c>
      <c r="D47" s="1">
        <v>24</v>
      </c>
      <c r="E47" s="1">
        <v>60.7</v>
      </c>
      <c r="F47" s="4">
        <v>14.8</v>
      </c>
      <c r="G47" s="1">
        <v>143.80000000000001</v>
      </c>
      <c r="H47" s="4">
        <v>0.10299999999999999</v>
      </c>
      <c r="I47" s="1">
        <v>2124.6</v>
      </c>
      <c r="J47" s="4">
        <v>6.5500000000000003E-2</v>
      </c>
      <c r="K47" s="4">
        <v>-9.0800000000000006E-2</v>
      </c>
    </row>
    <row r="48" spans="1:11" x14ac:dyDescent="0.15">
      <c r="A48" s="1">
        <v>342</v>
      </c>
      <c r="B48" s="1">
        <v>97914880</v>
      </c>
      <c r="C48" s="1">
        <v>-101594993524736</v>
      </c>
      <c r="D48" s="1">
        <v>24</v>
      </c>
      <c r="E48" s="1">
        <v>61.4</v>
      </c>
      <c r="F48" s="4">
        <v>14.8</v>
      </c>
      <c r="G48" s="1">
        <v>143.80000000000001</v>
      </c>
      <c r="H48" s="4">
        <v>0.10299999999999999</v>
      </c>
      <c r="I48" s="1">
        <v>2125.1999999999998</v>
      </c>
      <c r="J48" s="4">
        <v>6.5500000000000003E-2</v>
      </c>
      <c r="K48" s="4">
        <v>-9.0800000000000006E-2</v>
      </c>
    </row>
    <row r="49" spans="1:11" x14ac:dyDescent="0.15">
      <c r="A49" s="1">
        <v>343</v>
      </c>
      <c r="B49" s="1">
        <v>98204536</v>
      </c>
      <c r="C49" s="1">
        <v>-101604774641664</v>
      </c>
      <c r="D49" s="1">
        <v>24</v>
      </c>
      <c r="E49" s="1">
        <v>62</v>
      </c>
      <c r="F49" s="4">
        <v>14.8</v>
      </c>
      <c r="G49" s="1">
        <v>143.80000000000001</v>
      </c>
      <c r="H49" s="4">
        <v>0.10299999999999999</v>
      </c>
      <c r="I49" s="1">
        <v>2125.6999999999998</v>
      </c>
      <c r="J49" s="4">
        <v>6.5500000000000003E-2</v>
      </c>
      <c r="K49" s="4">
        <v>-9.0800000000000006E-2</v>
      </c>
    </row>
    <row r="50" spans="1:11" x14ac:dyDescent="0.15">
      <c r="A50" s="1">
        <v>344</v>
      </c>
      <c r="B50" s="1">
        <v>98496896</v>
      </c>
      <c r="C50" s="1">
        <v>-101609447096320</v>
      </c>
      <c r="D50" s="1">
        <v>23.9</v>
      </c>
      <c r="E50" s="1">
        <v>62.6</v>
      </c>
      <c r="F50" s="4">
        <v>14.8</v>
      </c>
      <c r="G50" s="1">
        <v>143.80000000000001</v>
      </c>
      <c r="H50" s="4">
        <v>0.10299999999999999</v>
      </c>
      <c r="I50" s="1">
        <v>2126.3000000000002</v>
      </c>
      <c r="J50" s="4">
        <v>6.5500000000000003E-2</v>
      </c>
      <c r="K50" s="4">
        <v>-9.0800000000000006E-2</v>
      </c>
    </row>
    <row r="51" spans="1:11" x14ac:dyDescent="0.15">
      <c r="A51" s="1">
        <v>345</v>
      </c>
      <c r="B51" s="1">
        <v>98798856</v>
      </c>
      <c r="C51" s="1">
        <v>-101612710264832</v>
      </c>
      <c r="D51" s="1">
        <v>23.9</v>
      </c>
      <c r="E51" s="1">
        <v>63.3</v>
      </c>
      <c r="F51" s="4">
        <v>14.8</v>
      </c>
      <c r="G51" s="1">
        <v>143.80000000000001</v>
      </c>
      <c r="H51" s="4">
        <v>0.10299999999999999</v>
      </c>
      <c r="I51" s="1">
        <v>2126.9</v>
      </c>
      <c r="J51" s="4">
        <v>6.5600000000000006E-2</v>
      </c>
      <c r="K51" s="4">
        <v>-9.0800000000000006E-2</v>
      </c>
    </row>
    <row r="52" spans="1:11" x14ac:dyDescent="0.15">
      <c r="A52" s="1">
        <v>346</v>
      </c>
      <c r="B52" s="1">
        <v>99094512</v>
      </c>
      <c r="C52" s="1">
        <v>-101615864381440</v>
      </c>
      <c r="D52" s="1">
        <v>23.9</v>
      </c>
      <c r="E52" s="1">
        <v>63.9</v>
      </c>
      <c r="F52" s="4">
        <v>14.8</v>
      </c>
      <c r="G52" s="1">
        <v>143.80000000000001</v>
      </c>
      <c r="H52" s="4">
        <v>0.10299999999999999</v>
      </c>
      <c r="I52" s="1">
        <v>2127.4</v>
      </c>
      <c r="J52" s="4">
        <v>6.5600000000000006E-2</v>
      </c>
      <c r="K52" s="4">
        <v>-9.0800000000000006E-2</v>
      </c>
    </row>
    <row r="53" spans="1:11" x14ac:dyDescent="0.15">
      <c r="A53" s="1">
        <v>347</v>
      </c>
      <c r="B53" s="1">
        <v>99333616</v>
      </c>
      <c r="C53" s="1">
        <v>-101616946511872</v>
      </c>
      <c r="D53" s="1">
        <v>23.9</v>
      </c>
      <c r="E53" s="1">
        <v>64.599999999999994</v>
      </c>
      <c r="F53" s="4">
        <v>14.8</v>
      </c>
      <c r="G53" s="1">
        <v>143.80000000000001</v>
      </c>
      <c r="H53" s="4">
        <v>0.10299999999999999</v>
      </c>
      <c r="I53" s="1">
        <v>2127.9</v>
      </c>
      <c r="J53" s="4">
        <v>6.5600000000000006E-2</v>
      </c>
      <c r="K53" s="4">
        <v>-9.0800000000000006E-2</v>
      </c>
    </row>
    <row r="54" spans="1:11" x14ac:dyDescent="0.15">
      <c r="A54" s="1">
        <v>348</v>
      </c>
      <c r="B54" s="1">
        <v>99628272</v>
      </c>
      <c r="C54" s="1">
        <v>-101627272888320</v>
      </c>
      <c r="D54" s="1">
        <v>23.9</v>
      </c>
      <c r="E54" s="1">
        <v>65.2</v>
      </c>
      <c r="F54" s="4">
        <v>14.8</v>
      </c>
      <c r="G54" s="1">
        <v>143.80000000000001</v>
      </c>
      <c r="H54" s="4">
        <v>0.10299999999999999</v>
      </c>
      <c r="I54" s="1">
        <v>2128.3000000000002</v>
      </c>
      <c r="J54" s="4">
        <v>6.5600000000000006E-2</v>
      </c>
      <c r="K54" s="4">
        <v>-9.0800000000000006E-2</v>
      </c>
    </row>
    <row r="55" spans="1:11" x14ac:dyDescent="0.15">
      <c r="A55" s="1">
        <v>349</v>
      </c>
      <c r="B55" s="1">
        <v>99881048</v>
      </c>
      <c r="C55" s="1">
        <v>-101641516744704</v>
      </c>
      <c r="D55" s="1">
        <v>23.9</v>
      </c>
      <c r="E55" s="1">
        <v>65.900000000000006</v>
      </c>
      <c r="F55" s="4">
        <v>14.8</v>
      </c>
      <c r="G55" s="1">
        <v>143.80000000000001</v>
      </c>
      <c r="H55" s="4">
        <v>0.10299999999999999</v>
      </c>
      <c r="I55" s="1">
        <v>2128.9</v>
      </c>
      <c r="J55" s="4">
        <v>6.5600000000000006E-2</v>
      </c>
      <c r="K55" s="4">
        <v>-9.0800000000000006E-2</v>
      </c>
    </row>
    <row r="56" spans="1:11" x14ac:dyDescent="0.15">
      <c r="A56" s="1">
        <v>350</v>
      </c>
      <c r="B56" s="1">
        <v>100139696</v>
      </c>
      <c r="C56" s="1">
        <v>-101629445537792</v>
      </c>
      <c r="D56" s="1">
        <v>23.8</v>
      </c>
      <c r="E56" s="1">
        <v>66.5</v>
      </c>
      <c r="F56" s="4">
        <v>14.8</v>
      </c>
      <c r="G56" s="1">
        <v>143.80000000000001</v>
      </c>
      <c r="H56" s="4">
        <v>0.10299999999999999</v>
      </c>
      <c r="I56" s="1">
        <v>2129.3000000000002</v>
      </c>
      <c r="J56" s="4">
        <v>6.5600000000000006E-2</v>
      </c>
      <c r="K56" s="4">
        <v>-9.0800000000000006E-2</v>
      </c>
    </row>
    <row r="57" spans="1:11" x14ac:dyDescent="0.15">
      <c r="A57" s="1">
        <v>351</v>
      </c>
      <c r="B57" s="1">
        <v>100365552</v>
      </c>
      <c r="C57" s="1">
        <v>-101649452367872</v>
      </c>
      <c r="D57" s="1">
        <v>23.8</v>
      </c>
      <c r="E57" s="1">
        <v>67.2</v>
      </c>
      <c r="F57" s="4">
        <v>14.8</v>
      </c>
      <c r="G57" s="1">
        <v>143.80000000000001</v>
      </c>
      <c r="H57" s="4">
        <v>0.10299999999999999</v>
      </c>
      <c r="I57" s="1">
        <v>2129.8000000000002</v>
      </c>
      <c r="J57" s="4">
        <v>6.5600000000000006E-2</v>
      </c>
      <c r="K57" s="4">
        <v>-9.0800000000000006E-2</v>
      </c>
    </row>
    <row r="58" spans="1:11" x14ac:dyDescent="0.15">
      <c r="A58" s="1">
        <v>352</v>
      </c>
      <c r="B58" s="1">
        <v>100615872</v>
      </c>
      <c r="C58" s="1">
        <v>-101648470900736</v>
      </c>
      <c r="D58" s="1">
        <v>23.8</v>
      </c>
      <c r="E58" s="1">
        <v>67.8</v>
      </c>
      <c r="F58" s="4">
        <v>14.8</v>
      </c>
      <c r="G58" s="1">
        <v>143.80000000000001</v>
      </c>
      <c r="H58" s="4">
        <v>0.10299999999999999</v>
      </c>
      <c r="I58" s="1">
        <v>2130.3000000000002</v>
      </c>
      <c r="J58" s="4">
        <v>6.5600000000000006E-2</v>
      </c>
      <c r="K58" s="4">
        <v>-9.0800000000000006E-2</v>
      </c>
    </row>
    <row r="59" spans="1:11" x14ac:dyDescent="0.15">
      <c r="A59" s="1">
        <v>353</v>
      </c>
      <c r="B59" s="1">
        <v>100828456</v>
      </c>
      <c r="C59" s="1">
        <v>-101619882524672</v>
      </c>
      <c r="D59" s="1">
        <v>24</v>
      </c>
      <c r="E59" s="1">
        <v>68.5</v>
      </c>
      <c r="F59" s="4">
        <v>14.8</v>
      </c>
      <c r="G59" s="1">
        <v>143.80000000000001</v>
      </c>
      <c r="H59" s="4">
        <v>0.10299999999999999</v>
      </c>
      <c r="I59" s="1">
        <v>2130.6999999999998</v>
      </c>
      <c r="J59" s="4">
        <v>6.5600000000000006E-2</v>
      </c>
      <c r="K59" s="4">
        <v>-9.0800000000000006E-2</v>
      </c>
    </row>
    <row r="60" spans="1:11" x14ac:dyDescent="0.15">
      <c r="A60" s="1">
        <v>354</v>
      </c>
      <c r="B60" s="1">
        <v>101070608</v>
      </c>
      <c r="C60" s="1">
        <v>-101613792395264</v>
      </c>
      <c r="D60" s="1">
        <v>24</v>
      </c>
      <c r="E60" s="1">
        <v>69.099999999999994</v>
      </c>
      <c r="F60" s="4">
        <v>14.8</v>
      </c>
      <c r="G60" s="1">
        <v>143.80000000000001</v>
      </c>
      <c r="H60" s="4">
        <v>0.10299999999999999</v>
      </c>
      <c r="I60" s="1">
        <v>2131.1</v>
      </c>
      <c r="J60" s="4">
        <v>6.5600000000000006E-2</v>
      </c>
      <c r="K60" s="4">
        <v>-9.0800000000000006E-2</v>
      </c>
    </row>
    <row r="61" spans="1:11" x14ac:dyDescent="0.15">
      <c r="A61" s="1">
        <v>355</v>
      </c>
      <c r="B61" s="1">
        <v>101302616</v>
      </c>
      <c r="C61" s="1">
        <v>-101634453536768</v>
      </c>
      <c r="D61" s="1">
        <v>24</v>
      </c>
      <c r="E61" s="1">
        <v>69.8</v>
      </c>
      <c r="F61" s="4">
        <v>14.8</v>
      </c>
      <c r="G61" s="1">
        <v>143.80000000000001</v>
      </c>
      <c r="H61" s="4">
        <v>0.10299999999999999</v>
      </c>
      <c r="I61" s="1">
        <v>2131.5</v>
      </c>
      <c r="J61" s="4">
        <v>6.5600000000000006E-2</v>
      </c>
      <c r="K61" s="4">
        <v>-9.0800000000000006E-2</v>
      </c>
    </row>
    <row r="62" spans="1:11" x14ac:dyDescent="0.15">
      <c r="A62" s="1">
        <v>356</v>
      </c>
      <c r="B62" s="1">
        <v>101581008</v>
      </c>
      <c r="C62" s="1">
        <v>-101636080926720</v>
      </c>
      <c r="D62" s="1">
        <v>23.9</v>
      </c>
      <c r="E62" s="1">
        <v>70.5</v>
      </c>
      <c r="F62" s="4">
        <v>14.8</v>
      </c>
      <c r="G62" s="1">
        <v>143.80000000000001</v>
      </c>
      <c r="H62" s="4">
        <v>0.10299999999999999</v>
      </c>
      <c r="I62" s="1">
        <v>2131.9</v>
      </c>
      <c r="J62" s="4">
        <v>6.5600000000000006E-2</v>
      </c>
      <c r="K62" s="4">
        <v>-9.0800000000000006E-2</v>
      </c>
    </row>
    <row r="63" spans="1:11" x14ac:dyDescent="0.15">
      <c r="A63" s="1">
        <v>357</v>
      </c>
      <c r="B63" s="1">
        <v>101833584</v>
      </c>
      <c r="C63" s="1">
        <v>-101645862043648</v>
      </c>
      <c r="D63" s="1">
        <v>23.9</v>
      </c>
      <c r="E63" s="1">
        <v>71.099999999999994</v>
      </c>
      <c r="F63" s="4">
        <v>14.8</v>
      </c>
      <c r="G63" s="1">
        <v>143.80000000000001</v>
      </c>
      <c r="H63" s="4">
        <v>0.10299999999999999</v>
      </c>
      <c r="I63" s="1">
        <v>2132.3000000000002</v>
      </c>
      <c r="J63" s="4">
        <v>6.5600000000000006E-2</v>
      </c>
      <c r="K63" s="4">
        <v>-9.0800000000000006E-2</v>
      </c>
    </row>
    <row r="64" spans="1:11" x14ac:dyDescent="0.15">
      <c r="A64" s="1">
        <v>358</v>
      </c>
      <c r="B64" s="1">
        <v>102098056</v>
      </c>
      <c r="C64" s="1">
        <v>-101635535667200</v>
      </c>
      <c r="D64" s="1">
        <v>24</v>
      </c>
      <c r="E64" s="1">
        <v>71.8</v>
      </c>
      <c r="F64" s="4">
        <v>14.8</v>
      </c>
      <c r="G64" s="1">
        <v>143.80000000000001</v>
      </c>
      <c r="H64" s="4">
        <v>0.10299999999999999</v>
      </c>
      <c r="I64" s="1">
        <v>2132.6999999999998</v>
      </c>
      <c r="J64" s="4">
        <v>6.5699999999999995E-2</v>
      </c>
      <c r="K64" s="4">
        <v>-9.0800000000000006E-2</v>
      </c>
    </row>
    <row r="65" spans="1:11" x14ac:dyDescent="0.15">
      <c r="A65" s="1">
        <v>359</v>
      </c>
      <c r="B65" s="1">
        <v>102389824</v>
      </c>
      <c r="C65" s="1">
        <v>-101645643939840</v>
      </c>
      <c r="D65" s="1">
        <v>24</v>
      </c>
      <c r="E65" s="1">
        <v>72.5</v>
      </c>
      <c r="F65" s="4">
        <v>14.8</v>
      </c>
      <c r="G65" s="1">
        <v>143.80000000000001</v>
      </c>
      <c r="H65" s="4">
        <v>0.10299999999999999</v>
      </c>
      <c r="I65" s="1">
        <v>2133.1999999999998</v>
      </c>
      <c r="J65" s="4">
        <v>6.5699999999999995E-2</v>
      </c>
      <c r="K65" s="4">
        <v>-9.0800000000000006E-2</v>
      </c>
    </row>
    <row r="66" spans="1:11" x14ac:dyDescent="0.15">
      <c r="A66" s="1">
        <v>360</v>
      </c>
      <c r="B66" s="1">
        <v>102634024</v>
      </c>
      <c r="C66" s="1">
        <v>-101626408861696</v>
      </c>
      <c r="D66" s="1">
        <v>24</v>
      </c>
      <c r="E66" s="1">
        <v>73.099999999999994</v>
      </c>
      <c r="F66" s="4">
        <v>14.8</v>
      </c>
      <c r="G66" s="1">
        <v>143.80000000000001</v>
      </c>
      <c r="H66" s="4">
        <v>0.10299999999999999</v>
      </c>
      <c r="I66" s="1">
        <v>2133.5</v>
      </c>
      <c r="J66" s="4">
        <v>6.5699999999999995E-2</v>
      </c>
      <c r="K66" s="4">
        <v>-9.0800000000000006E-2</v>
      </c>
    </row>
    <row r="67" spans="1:11" x14ac:dyDescent="0.15">
      <c r="A67" s="1">
        <v>361</v>
      </c>
      <c r="B67" s="1">
        <v>102879344</v>
      </c>
      <c r="C67" s="1">
        <v>-101625100238848</v>
      </c>
      <c r="D67" s="1">
        <v>24</v>
      </c>
      <c r="E67" s="1">
        <v>73.8</v>
      </c>
      <c r="F67" s="4">
        <v>14.8</v>
      </c>
      <c r="G67" s="1">
        <v>143.80000000000001</v>
      </c>
      <c r="H67" s="4">
        <v>0.10299999999999999</v>
      </c>
      <c r="I67" s="1">
        <v>2133.9</v>
      </c>
      <c r="J67" s="4">
        <v>6.5699999999999995E-2</v>
      </c>
      <c r="K67" s="4">
        <v>-9.0800000000000006E-2</v>
      </c>
    </row>
    <row r="68" spans="1:11" x14ac:dyDescent="0.15">
      <c r="A68" s="1">
        <v>362</v>
      </c>
      <c r="B68" s="1">
        <v>103160040</v>
      </c>
      <c r="C68" s="1">
        <v>-101629445537792</v>
      </c>
      <c r="D68" s="1">
        <v>24</v>
      </c>
      <c r="E68" s="1">
        <v>74.5</v>
      </c>
      <c r="F68" s="4">
        <v>14.8</v>
      </c>
      <c r="G68" s="1">
        <v>143.80000000000001</v>
      </c>
      <c r="H68" s="4">
        <v>0.10299999999999999</v>
      </c>
      <c r="I68" s="1">
        <v>2134.3000000000002</v>
      </c>
      <c r="J68" s="4">
        <v>6.5699999999999995E-2</v>
      </c>
      <c r="K68" s="4">
        <v>-9.0800000000000006E-2</v>
      </c>
    </row>
    <row r="69" spans="1:11" x14ac:dyDescent="0.15">
      <c r="A69" s="1">
        <v>363</v>
      </c>
      <c r="B69" s="1">
        <v>103459208</v>
      </c>
      <c r="C69" s="1">
        <v>-101635971874816</v>
      </c>
      <c r="D69" s="1">
        <v>24</v>
      </c>
      <c r="E69" s="1">
        <v>75.2</v>
      </c>
      <c r="F69" s="4">
        <v>14.8</v>
      </c>
      <c r="G69" s="1">
        <v>143.80000000000001</v>
      </c>
      <c r="H69" s="4">
        <v>0.10299999999999999</v>
      </c>
      <c r="I69" s="1">
        <v>2134.6</v>
      </c>
      <c r="J69" s="4">
        <v>6.5699999999999995E-2</v>
      </c>
      <c r="K69" s="4">
        <v>-9.0800000000000006E-2</v>
      </c>
    </row>
    <row r="70" spans="1:11" x14ac:dyDescent="0.15">
      <c r="A70" s="1">
        <v>364</v>
      </c>
      <c r="B70" s="1">
        <v>103775840</v>
      </c>
      <c r="C70" s="1">
        <v>-101645325172736</v>
      </c>
      <c r="D70" s="1">
        <v>24</v>
      </c>
      <c r="E70" s="1">
        <v>75.8</v>
      </c>
      <c r="F70" s="4">
        <v>14.8</v>
      </c>
      <c r="G70" s="1">
        <v>143.80000000000001</v>
      </c>
      <c r="H70" s="4">
        <v>0.10299999999999999</v>
      </c>
      <c r="I70" s="1">
        <v>2135</v>
      </c>
      <c r="J70" s="4">
        <v>6.5699999999999995E-2</v>
      </c>
      <c r="K70" s="4">
        <v>-9.0800000000000006E-2</v>
      </c>
    </row>
    <row r="71" spans="1:11" x14ac:dyDescent="0.15">
      <c r="A71" s="1">
        <v>365</v>
      </c>
      <c r="B71" s="1">
        <v>104070040</v>
      </c>
      <c r="C71" s="1">
        <v>-101642498211840</v>
      </c>
      <c r="D71" s="1">
        <v>24</v>
      </c>
      <c r="E71" s="1">
        <v>76.5</v>
      </c>
      <c r="F71" s="4">
        <v>14.8</v>
      </c>
      <c r="G71" s="1">
        <v>143.80000000000001</v>
      </c>
      <c r="H71" s="4">
        <v>0.10299999999999999</v>
      </c>
      <c r="I71" s="1">
        <v>2135.4</v>
      </c>
      <c r="J71" s="4">
        <v>6.5699999999999995E-2</v>
      </c>
      <c r="K71" s="4">
        <v>-9.0800000000000006E-2</v>
      </c>
    </row>
    <row r="72" spans="1:11" x14ac:dyDescent="0.15">
      <c r="A72" s="1">
        <v>366</v>
      </c>
      <c r="B72" s="1">
        <v>104340760</v>
      </c>
      <c r="C72" s="1">
        <v>-101642389159936</v>
      </c>
      <c r="D72" s="1">
        <v>23.9</v>
      </c>
      <c r="E72" s="1">
        <v>77.2</v>
      </c>
      <c r="F72" s="4">
        <v>14.9</v>
      </c>
      <c r="G72" s="1">
        <v>143.80000000000001</v>
      </c>
      <c r="H72" s="4">
        <v>0.10299999999999999</v>
      </c>
      <c r="I72" s="1">
        <v>2135.6999999999998</v>
      </c>
      <c r="J72" s="4">
        <v>6.5699999999999995E-2</v>
      </c>
      <c r="K72" s="4">
        <v>-9.0800000000000006E-2</v>
      </c>
    </row>
    <row r="73" spans="1:11" x14ac:dyDescent="0.15">
      <c r="A73" s="1">
        <v>367</v>
      </c>
      <c r="B73" s="1">
        <v>104611560</v>
      </c>
      <c r="C73" s="1">
        <v>-101644452757504</v>
      </c>
      <c r="D73" s="1">
        <v>24</v>
      </c>
      <c r="E73" s="1">
        <v>77.900000000000006</v>
      </c>
      <c r="F73" s="4">
        <v>14.9</v>
      </c>
      <c r="G73" s="1">
        <v>143.80000000000001</v>
      </c>
      <c r="H73" s="4">
        <v>0.10299999999999999</v>
      </c>
      <c r="I73" s="1">
        <v>2136.1</v>
      </c>
      <c r="J73" s="4">
        <v>6.5699999999999995E-2</v>
      </c>
      <c r="K73" s="4">
        <v>-9.0800000000000006E-2</v>
      </c>
    </row>
    <row r="74" spans="1:11" x14ac:dyDescent="0.15">
      <c r="A74" s="1">
        <v>368</v>
      </c>
      <c r="B74" s="1">
        <v>104854592</v>
      </c>
      <c r="C74" s="1">
        <v>-101642389159936</v>
      </c>
      <c r="D74" s="1">
        <v>24</v>
      </c>
      <c r="E74" s="1">
        <v>78.599999999999994</v>
      </c>
      <c r="F74" s="4">
        <v>14.9</v>
      </c>
      <c r="G74" s="1">
        <v>143.80000000000001</v>
      </c>
      <c r="H74" s="4">
        <v>0.10299999999999999</v>
      </c>
      <c r="I74" s="1">
        <v>2136.4</v>
      </c>
      <c r="J74" s="4">
        <v>6.5699999999999995E-2</v>
      </c>
      <c r="K74" s="4">
        <v>-9.0800000000000006E-2</v>
      </c>
    </row>
    <row r="75" spans="1:11" x14ac:dyDescent="0.15">
      <c r="A75" s="1">
        <v>369</v>
      </c>
      <c r="B75" s="1">
        <v>105079264</v>
      </c>
      <c r="C75" s="1">
        <v>-101648579952640</v>
      </c>
      <c r="D75" s="1">
        <v>24</v>
      </c>
      <c r="E75" s="1">
        <v>79.3</v>
      </c>
      <c r="F75" s="4">
        <v>14.9</v>
      </c>
      <c r="G75" s="1">
        <v>143.80000000000001</v>
      </c>
      <c r="H75" s="4">
        <v>0.10299999999999999</v>
      </c>
      <c r="I75" s="1">
        <v>2136.6999999999998</v>
      </c>
      <c r="J75" s="4">
        <v>6.5699999999999995E-2</v>
      </c>
      <c r="K75" s="4">
        <v>-9.0800000000000006E-2</v>
      </c>
    </row>
    <row r="76" spans="1:11" x14ac:dyDescent="0.15">
      <c r="A76" s="1">
        <v>370</v>
      </c>
      <c r="B76" s="1">
        <v>105338152</v>
      </c>
      <c r="C76" s="1">
        <v>-101661087367168</v>
      </c>
      <c r="D76" s="1">
        <v>23.9</v>
      </c>
      <c r="E76" s="1">
        <v>80</v>
      </c>
      <c r="F76" s="4">
        <v>14.9</v>
      </c>
      <c r="G76" s="1">
        <v>143.80000000000001</v>
      </c>
      <c r="H76" s="4">
        <v>0.10299999999999999</v>
      </c>
      <c r="I76" s="1">
        <v>2137</v>
      </c>
      <c r="J76" s="4">
        <v>6.5699999999999995E-2</v>
      </c>
      <c r="K76" s="4">
        <v>-9.0800000000000006E-2</v>
      </c>
    </row>
    <row r="77" spans="1:11" x14ac:dyDescent="0.15">
      <c r="A77" s="1">
        <v>371</v>
      </c>
      <c r="B77" s="1">
        <v>105549192</v>
      </c>
      <c r="C77" s="1">
        <v>-101648152133632</v>
      </c>
      <c r="D77" s="1">
        <v>24</v>
      </c>
      <c r="E77" s="1">
        <v>80.599999999999994</v>
      </c>
      <c r="F77" s="4">
        <v>14.9</v>
      </c>
      <c r="G77" s="1">
        <v>143.80000000000001</v>
      </c>
      <c r="H77" s="4">
        <v>0.10299999999999999</v>
      </c>
      <c r="I77" s="1">
        <v>2137.3000000000002</v>
      </c>
      <c r="J77" s="4">
        <v>6.5699999999999995E-2</v>
      </c>
      <c r="K77" s="4">
        <v>-9.0800000000000006E-2</v>
      </c>
    </row>
    <row r="78" spans="1:11" x14ac:dyDescent="0.15">
      <c r="A78" s="1">
        <v>372</v>
      </c>
      <c r="B78" s="1">
        <v>105797176</v>
      </c>
      <c r="C78" s="1">
        <v>-101647170666496</v>
      </c>
      <c r="D78" s="1">
        <v>24</v>
      </c>
      <c r="E78" s="1">
        <v>81.3</v>
      </c>
      <c r="F78" s="4">
        <v>14.9</v>
      </c>
      <c r="G78" s="1">
        <v>143.80000000000001</v>
      </c>
      <c r="H78" s="4">
        <v>0.10299999999999999</v>
      </c>
      <c r="I78" s="1">
        <v>2137.6</v>
      </c>
      <c r="J78" s="4">
        <v>6.5799999999999997E-2</v>
      </c>
      <c r="K78" s="4">
        <v>-9.0800000000000006E-2</v>
      </c>
    </row>
    <row r="79" spans="1:11" x14ac:dyDescent="0.15">
      <c r="A79" s="1">
        <v>373</v>
      </c>
      <c r="B79" s="1">
        <v>106040120</v>
      </c>
      <c r="C79" s="1">
        <v>-101654670082048</v>
      </c>
      <c r="D79" s="1">
        <v>23.9</v>
      </c>
      <c r="E79" s="1">
        <v>82</v>
      </c>
      <c r="F79" s="4">
        <v>14.9</v>
      </c>
      <c r="G79" s="1">
        <v>143.80000000000001</v>
      </c>
      <c r="H79" s="4">
        <v>0.10299999999999999</v>
      </c>
      <c r="I79" s="1">
        <v>2137.9</v>
      </c>
      <c r="J79" s="4">
        <v>6.5799999999999997E-2</v>
      </c>
      <c r="K79" s="4">
        <v>-9.0800000000000006E-2</v>
      </c>
    </row>
    <row r="80" spans="1:11" x14ac:dyDescent="0.15">
      <c r="A80" s="1">
        <v>374</v>
      </c>
      <c r="B80" s="1">
        <v>106252472</v>
      </c>
      <c r="C80" s="1">
        <v>-101678921547776</v>
      </c>
      <c r="D80" s="1">
        <v>23.7</v>
      </c>
      <c r="E80" s="1">
        <v>82.7</v>
      </c>
      <c r="F80" s="4">
        <v>14.9</v>
      </c>
      <c r="G80" s="1">
        <v>143.80000000000001</v>
      </c>
      <c r="H80" s="4">
        <v>0.10299999999999999</v>
      </c>
      <c r="I80" s="1">
        <v>2138.1999999999998</v>
      </c>
      <c r="J80" s="4">
        <v>6.5799999999999997E-2</v>
      </c>
      <c r="K80" s="4">
        <v>-9.0800000000000006E-2</v>
      </c>
    </row>
    <row r="81" spans="1:11" x14ac:dyDescent="0.15">
      <c r="A81" s="1">
        <v>375</v>
      </c>
      <c r="B81" s="1">
        <v>106406400</v>
      </c>
      <c r="C81" s="1">
        <v>-101685665988608</v>
      </c>
      <c r="D81" s="1">
        <v>23.7</v>
      </c>
      <c r="E81" s="1">
        <v>83.4</v>
      </c>
      <c r="F81" s="4">
        <v>14.9</v>
      </c>
      <c r="G81" s="1">
        <v>143.80000000000001</v>
      </c>
      <c r="H81" s="4">
        <v>0.10299999999999999</v>
      </c>
      <c r="I81" s="1">
        <v>2138.5</v>
      </c>
      <c r="J81" s="4">
        <v>6.5799999999999997E-2</v>
      </c>
      <c r="K81" s="4">
        <v>-9.0800000000000006E-2</v>
      </c>
    </row>
    <row r="82" spans="1:11" x14ac:dyDescent="0.15">
      <c r="A82" s="1">
        <v>376</v>
      </c>
      <c r="B82" s="1">
        <v>106616776</v>
      </c>
      <c r="C82" s="1">
        <v>-101697091272704</v>
      </c>
      <c r="D82" s="1">
        <v>23.6</v>
      </c>
      <c r="E82" s="1">
        <v>84.1</v>
      </c>
      <c r="F82" s="4">
        <v>14.9</v>
      </c>
      <c r="G82" s="1">
        <v>143.80000000000001</v>
      </c>
      <c r="H82" s="4">
        <v>0.10299999999999999</v>
      </c>
      <c r="I82" s="1">
        <v>2138.6999999999998</v>
      </c>
      <c r="J82" s="4">
        <v>6.5799999999999997E-2</v>
      </c>
      <c r="K82" s="4">
        <v>-9.0800000000000006E-2</v>
      </c>
    </row>
    <row r="83" spans="1:11" x14ac:dyDescent="0.15">
      <c r="A83" s="1">
        <v>377</v>
      </c>
      <c r="B83" s="1">
        <v>106792144</v>
      </c>
      <c r="C83" s="1">
        <v>-101696109805568</v>
      </c>
      <c r="D83" s="1">
        <v>23.6</v>
      </c>
      <c r="E83" s="1">
        <v>84.9</v>
      </c>
      <c r="F83" s="4">
        <v>14.9</v>
      </c>
      <c r="G83" s="1">
        <v>143.80000000000001</v>
      </c>
      <c r="H83" s="4">
        <v>0.10299999999999999</v>
      </c>
      <c r="I83" s="1">
        <v>2139</v>
      </c>
      <c r="J83" s="4">
        <v>6.5799999999999997E-2</v>
      </c>
      <c r="K83" s="4">
        <v>-9.0800000000000006E-2</v>
      </c>
    </row>
    <row r="84" spans="1:11" x14ac:dyDescent="0.15">
      <c r="A84" s="1">
        <v>378</v>
      </c>
      <c r="B84" s="1">
        <v>106952704</v>
      </c>
      <c r="C84" s="1">
        <v>-101682729975808</v>
      </c>
      <c r="D84" s="1">
        <v>23.7</v>
      </c>
      <c r="E84" s="1">
        <v>85.6</v>
      </c>
      <c r="F84" s="4">
        <v>14.9</v>
      </c>
      <c r="G84" s="1">
        <v>143.80000000000001</v>
      </c>
      <c r="H84" s="4">
        <v>0.10299999999999999</v>
      </c>
      <c r="I84" s="1">
        <v>2139.1999999999998</v>
      </c>
      <c r="J84" s="4">
        <v>6.5799999999999997E-2</v>
      </c>
      <c r="K84" s="4">
        <v>-9.0800000000000006E-2</v>
      </c>
    </row>
    <row r="85" spans="1:11" x14ac:dyDescent="0.15">
      <c r="A85" s="1">
        <v>379</v>
      </c>
      <c r="B85" s="1">
        <v>107115864</v>
      </c>
      <c r="C85" s="1">
        <v>-101675658379264</v>
      </c>
      <c r="D85" s="1">
        <v>23.8</v>
      </c>
      <c r="E85" s="1">
        <v>86.3</v>
      </c>
      <c r="F85" s="4">
        <v>14.9</v>
      </c>
      <c r="G85" s="1">
        <v>143.80000000000001</v>
      </c>
      <c r="H85" s="4">
        <v>0.10299999999999999</v>
      </c>
      <c r="I85" s="1">
        <v>2139.5</v>
      </c>
      <c r="J85" s="4">
        <v>6.5799999999999997E-2</v>
      </c>
      <c r="K85" s="4">
        <v>-9.0800000000000006E-2</v>
      </c>
    </row>
    <row r="86" spans="1:11" x14ac:dyDescent="0.15">
      <c r="A86" s="1">
        <v>380</v>
      </c>
      <c r="B86" s="1">
        <v>107291992</v>
      </c>
      <c r="C86" s="1">
        <v>-101670440665088</v>
      </c>
      <c r="D86" s="1">
        <v>23.8</v>
      </c>
      <c r="E86" s="1">
        <v>87</v>
      </c>
      <c r="F86" s="4">
        <v>14.9</v>
      </c>
      <c r="G86" s="1">
        <v>143.80000000000001</v>
      </c>
      <c r="H86" s="4">
        <v>0.10299999999999999</v>
      </c>
      <c r="I86" s="1">
        <v>2139.6999999999998</v>
      </c>
      <c r="J86" s="4">
        <v>6.5799999999999997E-2</v>
      </c>
      <c r="K86" s="4">
        <v>-9.0800000000000006E-2</v>
      </c>
    </row>
    <row r="87" spans="1:11" x14ac:dyDescent="0.15">
      <c r="A87" s="1">
        <v>381</v>
      </c>
      <c r="B87" s="1">
        <v>107522984</v>
      </c>
      <c r="C87" s="1">
        <v>-101666523185152</v>
      </c>
      <c r="D87" s="1">
        <v>23.8</v>
      </c>
      <c r="E87" s="1">
        <v>87.7</v>
      </c>
      <c r="F87" s="4">
        <v>14.9</v>
      </c>
      <c r="G87" s="1">
        <v>143.80000000000001</v>
      </c>
      <c r="H87" s="4">
        <v>0.10299999999999999</v>
      </c>
      <c r="I87" s="1">
        <v>2140</v>
      </c>
      <c r="J87" s="4">
        <v>6.5799999999999997E-2</v>
      </c>
      <c r="K87" s="4">
        <v>-9.0800000000000006E-2</v>
      </c>
    </row>
    <row r="88" spans="1:11" x14ac:dyDescent="0.15">
      <c r="A88" s="1">
        <v>382</v>
      </c>
      <c r="B88" s="1">
        <v>107710736</v>
      </c>
      <c r="C88" s="1">
        <v>-101663587172352</v>
      </c>
      <c r="D88" s="1">
        <v>23.8</v>
      </c>
      <c r="E88" s="1">
        <v>88.4</v>
      </c>
      <c r="F88" s="4">
        <v>14.9</v>
      </c>
      <c r="G88" s="1">
        <v>143.80000000000001</v>
      </c>
      <c r="H88" s="4">
        <v>0.10299999999999999</v>
      </c>
      <c r="I88" s="1">
        <v>2140.1</v>
      </c>
      <c r="J88" s="4">
        <v>6.5799999999999997E-2</v>
      </c>
      <c r="K88" s="4">
        <v>-9.0800000000000006E-2</v>
      </c>
    </row>
    <row r="89" spans="1:11" x14ac:dyDescent="0.15">
      <c r="A89" s="1">
        <v>383</v>
      </c>
      <c r="B89" s="1">
        <v>107855312</v>
      </c>
      <c r="C89" s="1">
        <v>-101660760211456</v>
      </c>
      <c r="D89" s="1">
        <v>23.9</v>
      </c>
      <c r="E89" s="1">
        <v>89.1</v>
      </c>
      <c r="F89" s="4">
        <v>14.9</v>
      </c>
      <c r="G89" s="1">
        <v>143.80000000000001</v>
      </c>
      <c r="H89" s="4">
        <v>0.10299999999999999</v>
      </c>
      <c r="I89" s="1">
        <v>2140.4</v>
      </c>
      <c r="J89" s="4">
        <v>6.5799999999999997E-2</v>
      </c>
      <c r="K89" s="4">
        <v>-9.0800000000000006E-2</v>
      </c>
    </row>
    <row r="90" spans="1:11" x14ac:dyDescent="0.15">
      <c r="A90" s="1">
        <v>384</v>
      </c>
      <c r="B90" s="1">
        <v>108289248</v>
      </c>
      <c r="C90" s="1">
        <v>-101649016160256</v>
      </c>
      <c r="D90" s="1">
        <v>23.9</v>
      </c>
      <c r="E90" s="1">
        <v>89.8</v>
      </c>
      <c r="F90" s="4">
        <v>14.9</v>
      </c>
      <c r="G90" s="1">
        <v>143.80000000000001</v>
      </c>
      <c r="H90" s="4">
        <v>0.104</v>
      </c>
      <c r="I90" s="1">
        <v>2140.6</v>
      </c>
      <c r="J90" s="4">
        <v>6.5799999999999997E-2</v>
      </c>
      <c r="K90" s="4">
        <v>-9.0800000000000006E-2</v>
      </c>
    </row>
    <row r="91" spans="1:11" x14ac:dyDescent="0.15">
      <c r="A91" s="1">
        <v>385</v>
      </c>
      <c r="B91" s="1">
        <v>108539600</v>
      </c>
      <c r="C91" s="1">
        <v>-101655760601088</v>
      </c>
      <c r="D91" s="1">
        <v>23.9</v>
      </c>
      <c r="E91" s="1">
        <v>90.5</v>
      </c>
      <c r="F91" s="4">
        <v>14.9</v>
      </c>
      <c r="G91" s="1">
        <v>143.80000000000001</v>
      </c>
      <c r="H91" s="4">
        <v>0.104</v>
      </c>
      <c r="I91" s="1">
        <v>2140.8000000000002</v>
      </c>
      <c r="J91" s="4">
        <v>6.5799999999999997E-2</v>
      </c>
      <c r="K91" s="4">
        <v>-9.0800000000000006E-2</v>
      </c>
    </row>
    <row r="92" spans="1:11" x14ac:dyDescent="0.15">
      <c r="A92" s="1">
        <v>386</v>
      </c>
      <c r="B92" s="1">
        <v>108804296</v>
      </c>
      <c r="C92" s="1">
        <v>-101649888575488</v>
      </c>
      <c r="D92" s="1">
        <v>23.9</v>
      </c>
      <c r="E92" s="1">
        <v>91.2</v>
      </c>
      <c r="F92" s="4">
        <v>14.9</v>
      </c>
      <c r="G92" s="1">
        <v>143.80000000000001</v>
      </c>
      <c r="H92" s="4">
        <v>0.104</v>
      </c>
      <c r="I92" s="1">
        <v>2140.9</v>
      </c>
      <c r="J92" s="4">
        <v>6.5799999999999997E-2</v>
      </c>
      <c r="K92" s="4">
        <v>-9.0800000000000006E-2</v>
      </c>
    </row>
    <row r="93" spans="1:11" x14ac:dyDescent="0.15">
      <c r="A93" s="1">
        <v>387</v>
      </c>
      <c r="B93" s="1">
        <v>109013664</v>
      </c>
      <c r="C93" s="1">
        <v>-101655978704896</v>
      </c>
      <c r="D93" s="1">
        <v>23.9</v>
      </c>
      <c r="E93" s="1">
        <v>92</v>
      </c>
      <c r="F93" s="4">
        <v>14.9</v>
      </c>
      <c r="G93" s="1">
        <v>143.80000000000001</v>
      </c>
      <c r="H93" s="4">
        <v>0.104</v>
      </c>
      <c r="I93" s="1">
        <v>2141.1</v>
      </c>
      <c r="J93" s="4">
        <v>6.5799999999999997E-2</v>
      </c>
      <c r="K93" s="4">
        <v>-9.0800000000000006E-2</v>
      </c>
    </row>
    <row r="94" spans="1:11" x14ac:dyDescent="0.15">
      <c r="A94" s="1">
        <v>388</v>
      </c>
      <c r="B94" s="1">
        <v>109224304</v>
      </c>
      <c r="C94" s="1">
        <v>-101655215341568</v>
      </c>
      <c r="D94" s="1">
        <v>24</v>
      </c>
      <c r="E94" s="1">
        <v>92.7</v>
      </c>
      <c r="F94" s="4">
        <v>14.9</v>
      </c>
      <c r="G94" s="1">
        <v>143.80000000000001</v>
      </c>
      <c r="H94" s="4">
        <v>0.104</v>
      </c>
      <c r="I94" s="1">
        <v>2141.3000000000002</v>
      </c>
      <c r="J94" s="4">
        <v>6.5799999999999997E-2</v>
      </c>
      <c r="K94" s="4">
        <v>-9.0800000000000006E-2</v>
      </c>
    </row>
    <row r="95" spans="1:11" x14ac:dyDescent="0.15">
      <c r="A95" s="1">
        <v>389</v>
      </c>
      <c r="B95" s="1">
        <v>109415408</v>
      </c>
      <c r="C95" s="1">
        <v>-101656305860608</v>
      </c>
      <c r="D95" s="1">
        <v>23.9</v>
      </c>
      <c r="E95" s="1">
        <v>93.4</v>
      </c>
      <c r="F95" s="4">
        <v>14.9</v>
      </c>
      <c r="G95" s="1">
        <v>143.80000000000001</v>
      </c>
      <c r="H95" s="4">
        <v>0.104</v>
      </c>
      <c r="I95" s="1">
        <v>2141.4</v>
      </c>
      <c r="J95" s="4">
        <v>6.5799999999999997E-2</v>
      </c>
      <c r="K95" s="4">
        <v>-9.0800000000000006E-2</v>
      </c>
    </row>
    <row r="96" spans="1:11" x14ac:dyDescent="0.15">
      <c r="A96" s="1">
        <v>390</v>
      </c>
      <c r="B96" s="1">
        <v>109616192</v>
      </c>
      <c r="C96" s="1">
        <v>-101665768210432</v>
      </c>
      <c r="D96" s="1">
        <v>23.9</v>
      </c>
      <c r="E96" s="1">
        <v>94.1</v>
      </c>
      <c r="F96" s="4">
        <v>14.9</v>
      </c>
      <c r="G96" s="1">
        <v>143.80000000000001</v>
      </c>
      <c r="H96" s="4">
        <v>0.104</v>
      </c>
      <c r="I96" s="1">
        <v>2141.6</v>
      </c>
      <c r="J96" s="4">
        <v>6.59E-2</v>
      </c>
      <c r="K96" s="4">
        <v>-9.0800000000000006E-2</v>
      </c>
    </row>
    <row r="97" spans="1:11" x14ac:dyDescent="0.15">
      <c r="A97" s="1">
        <v>391</v>
      </c>
      <c r="B97" s="1">
        <v>109786448</v>
      </c>
      <c r="C97" s="1">
        <v>-101657715146752</v>
      </c>
      <c r="D97" s="1">
        <v>23.9</v>
      </c>
      <c r="E97" s="1">
        <v>94.8</v>
      </c>
      <c r="F97" s="4">
        <v>14.9</v>
      </c>
      <c r="G97" s="1">
        <v>143.80000000000001</v>
      </c>
      <c r="H97" s="4">
        <v>0.104</v>
      </c>
      <c r="I97" s="1">
        <v>2141.8000000000002</v>
      </c>
      <c r="J97" s="4">
        <v>6.59E-2</v>
      </c>
      <c r="K97" s="4">
        <v>-9.0800000000000006E-2</v>
      </c>
    </row>
    <row r="98" spans="1:11" x14ac:dyDescent="0.15">
      <c r="A98" s="1">
        <v>392</v>
      </c>
      <c r="B98" s="1">
        <v>109962104</v>
      </c>
      <c r="C98" s="1">
        <v>-101652933640192</v>
      </c>
      <c r="D98" s="1">
        <v>24</v>
      </c>
      <c r="E98" s="1">
        <v>95.5</v>
      </c>
      <c r="F98" s="4">
        <v>14.9</v>
      </c>
      <c r="G98" s="1">
        <v>143.80000000000001</v>
      </c>
      <c r="H98" s="4">
        <v>0.104</v>
      </c>
      <c r="I98" s="1">
        <v>2141.9</v>
      </c>
      <c r="J98" s="4">
        <v>6.59E-2</v>
      </c>
      <c r="K98" s="4">
        <v>-9.0800000000000006E-2</v>
      </c>
    </row>
    <row r="99" spans="1:11" x14ac:dyDescent="0.15">
      <c r="A99" s="1">
        <v>393</v>
      </c>
      <c r="B99" s="1">
        <v>110086432</v>
      </c>
      <c r="C99" s="1">
        <v>-101660433055744</v>
      </c>
      <c r="D99" s="1">
        <v>23.9</v>
      </c>
      <c r="E99" s="1">
        <v>96.3</v>
      </c>
      <c r="F99" s="4">
        <v>14.9</v>
      </c>
      <c r="G99" s="1">
        <v>143.80000000000001</v>
      </c>
      <c r="H99" s="4">
        <v>0.104</v>
      </c>
      <c r="I99" s="1">
        <v>2142.1</v>
      </c>
      <c r="J99" s="4">
        <v>6.59E-2</v>
      </c>
      <c r="K99" s="4">
        <v>-9.0800000000000006E-2</v>
      </c>
    </row>
    <row r="100" spans="1:11" x14ac:dyDescent="0.15">
      <c r="A100" s="1">
        <v>394</v>
      </c>
      <c r="B100" s="1">
        <v>110202992</v>
      </c>
      <c r="C100" s="1">
        <v>-101666523185152</v>
      </c>
      <c r="D100" s="1">
        <v>23.9</v>
      </c>
      <c r="E100" s="1">
        <v>97</v>
      </c>
      <c r="F100" s="4">
        <v>14.9</v>
      </c>
      <c r="G100" s="1">
        <v>143.80000000000001</v>
      </c>
      <c r="H100" s="4">
        <v>0.104</v>
      </c>
      <c r="I100" s="1">
        <v>2142.1999999999998</v>
      </c>
      <c r="J100" s="4">
        <v>6.59E-2</v>
      </c>
      <c r="K100" s="4">
        <v>-9.0800000000000006E-2</v>
      </c>
    </row>
    <row r="101" spans="1:11" x14ac:dyDescent="0.15">
      <c r="A101" s="1">
        <v>395</v>
      </c>
      <c r="B101" s="1">
        <v>110385040</v>
      </c>
      <c r="C101" s="1">
        <v>-101665113899008</v>
      </c>
      <c r="D101" s="1">
        <v>23.9</v>
      </c>
      <c r="E101" s="1">
        <v>97.7</v>
      </c>
      <c r="F101" s="4">
        <v>14.9</v>
      </c>
      <c r="G101" s="1">
        <v>143.80000000000001</v>
      </c>
      <c r="H101" s="4">
        <v>0.104</v>
      </c>
      <c r="I101" s="1">
        <v>2142.3000000000002</v>
      </c>
      <c r="J101" s="4">
        <v>6.59E-2</v>
      </c>
      <c r="K101" s="4">
        <v>-9.0800000000000006E-2</v>
      </c>
    </row>
    <row r="102" spans="1:11" x14ac:dyDescent="0.15">
      <c r="A102" s="1">
        <v>396</v>
      </c>
      <c r="B102" s="1">
        <v>110553056</v>
      </c>
      <c r="C102" s="1">
        <v>-101657069223936</v>
      </c>
      <c r="D102" s="1">
        <v>23.9</v>
      </c>
      <c r="E102" s="1">
        <v>98.4</v>
      </c>
      <c r="F102" s="4">
        <v>14.9</v>
      </c>
      <c r="G102" s="1">
        <v>143.80000000000001</v>
      </c>
      <c r="H102" s="4">
        <v>0.104</v>
      </c>
      <c r="I102" s="1">
        <v>2142.5</v>
      </c>
      <c r="J102" s="4">
        <v>6.59E-2</v>
      </c>
      <c r="K102" s="4">
        <v>-9.0800000000000006E-2</v>
      </c>
    </row>
    <row r="103" spans="1:11" x14ac:dyDescent="0.15">
      <c r="A103" s="1">
        <v>397</v>
      </c>
      <c r="B103" s="1">
        <v>110706056</v>
      </c>
      <c r="C103" s="1">
        <v>-101656633016320</v>
      </c>
      <c r="D103" s="1">
        <v>24</v>
      </c>
      <c r="E103" s="1">
        <v>99.2</v>
      </c>
      <c r="F103" s="4">
        <v>14.9</v>
      </c>
      <c r="G103" s="1">
        <v>143.80000000000001</v>
      </c>
      <c r="H103" s="4">
        <v>0.104</v>
      </c>
      <c r="I103" s="1">
        <v>2142.6999999999998</v>
      </c>
      <c r="J103" s="4">
        <v>6.59E-2</v>
      </c>
      <c r="K103" s="4">
        <v>-9.0800000000000006E-2</v>
      </c>
    </row>
    <row r="104" spans="1:11" x14ac:dyDescent="0.15">
      <c r="A104" s="1">
        <v>398</v>
      </c>
      <c r="B104" s="1">
        <v>110887352</v>
      </c>
      <c r="C104" s="1">
        <v>-101648370237440</v>
      </c>
      <c r="D104" s="1">
        <v>24</v>
      </c>
      <c r="E104" s="1">
        <v>99.9</v>
      </c>
      <c r="F104" s="4">
        <v>14.9</v>
      </c>
      <c r="G104" s="1">
        <v>143.80000000000001</v>
      </c>
      <c r="H104" s="4">
        <v>0.104</v>
      </c>
      <c r="I104" s="1">
        <v>2142.8000000000002</v>
      </c>
      <c r="J104" s="4">
        <v>6.59E-2</v>
      </c>
      <c r="K104" s="4">
        <v>-9.0800000000000006E-2</v>
      </c>
    </row>
    <row r="105" spans="1:11" x14ac:dyDescent="0.15">
      <c r="A105" s="1">
        <v>399</v>
      </c>
      <c r="B105" s="1">
        <v>111012032</v>
      </c>
      <c r="C105" s="1">
        <v>-101645325172736</v>
      </c>
      <c r="D105" s="1">
        <v>24.1</v>
      </c>
      <c r="E105" s="1">
        <v>100.6</v>
      </c>
      <c r="F105" s="4">
        <v>14.9</v>
      </c>
      <c r="G105" s="1">
        <v>143.80000000000001</v>
      </c>
      <c r="H105" s="4">
        <v>0.104</v>
      </c>
      <c r="I105" s="1">
        <v>2142.8000000000002</v>
      </c>
      <c r="J105" s="4">
        <v>6.59E-2</v>
      </c>
      <c r="K105" s="4">
        <v>-9.0800000000000006E-2</v>
      </c>
    </row>
    <row r="106" spans="1:11" x14ac:dyDescent="0.15">
      <c r="A106" s="1">
        <v>400</v>
      </c>
      <c r="B106" s="1">
        <v>111233912</v>
      </c>
      <c r="C106" s="1">
        <v>-101638689783808</v>
      </c>
      <c r="D106" s="1">
        <v>24.1</v>
      </c>
      <c r="E106" s="1">
        <v>101.4</v>
      </c>
      <c r="F106" s="4">
        <v>14.9</v>
      </c>
      <c r="G106" s="1">
        <v>143.80000000000001</v>
      </c>
      <c r="H106" s="4">
        <v>0.104</v>
      </c>
      <c r="I106" s="1">
        <v>2143.1</v>
      </c>
      <c r="J106" s="4">
        <v>6.59E-2</v>
      </c>
      <c r="K106" s="4">
        <v>-9.0800000000000006E-2</v>
      </c>
    </row>
    <row r="107" spans="1:11" x14ac:dyDescent="0.15">
      <c r="A107" s="1">
        <v>401</v>
      </c>
      <c r="B107" s="1">
        <v>111449152</v>
      </c>
      <c r="C107" s="1">
        <v>-101639998406656</v>
      </c>
      <c r="D107" s="1">
        <v>24.1</v>
      </c>
      <c r="E107" s="1">
        <v>102.1</v>
      </c>
      <c r="F107" s="4">
        <v>14.9</v>
      </c>
      <c r="G107" s="1">
        <v>143.80000000000001</v>
      </c>
      <c r="H107" s="4">
        <v>0.104</v>
      </c>
      <c r="I107" s="1">
        <v>2143.1999999999998</v>
      </c>
      <c r="J107" s="4">
        <v>6.59E-2</v>
      </c>
      <c r="K107" s="4">
        <v>-9.0800000000000006E-2</v>
      </c>
    </row>
    <row r="108" spans="1:11" x14ac:dyDescent="0.15">
      <c r="A108" s="1">
        <v>402</v>
      </c>
      <c r="B108" s="1">
        <v>111636800</v>
      </c>
      <c r="C108" s="1">
        <v>-101644670861312</v>
      </c>
      <c r="D108" s="1">
        <v>24</v>
      </c>
      <c r="E108" s="1">
        <v>102.8</v>
      </c>
      <c r="F108" s="4">
        <v>14.9</v>
      </c>
      <c r="G108" s="1">
        <v>143.80000000000001</v>
      </c>
      <c r="H108" s="4">
        <v>0.104</v>
      </c>
      <c r="I108" s="1">
        <v>2143.3000000000002</v>
      </c>
      <c r="J108" s="4">
        <v>6.59E-2</v>
      </c>
      <c r="K108" s="4">
        <v>-9.0800000000000006E-2</v>
      </c>
    </row>
    <row r="109" spans="1:11" x14ac:dyDescent="0.15">
      <c r="A109" s="1">
        <v>403</v>
      </c>
      <c r="B109" s="1">
        <v>111778888</v>
      </c>
      <c r="C109" s="1">
        <v>-101634663251968</v>
      </c>
      <c r="D109" s="1">
        <v>24</v>
      </c>
      <c r="E109" s="1">
        <v>103.5</v>
      </c>
      <c r="F109" s="4">
        <v>14.9</v>
      </c>
      <c r="G109" s="1">
        <v>143.80000000000001</v>
      </c>
      <c r="H109" s="4">
        <v>0.104</v>
      </c>
      <c r="I109" s="1">
        <v>2143.4</v>
      </c>
      <c r="J109" s="4">
        <v>6.59E-2</v>
      </c>
      <c r="K109" s="4">
        <v>-9.0800000000000006E-2</v>
      </c>
    </row>
    <row r="110" spans="1:11" x14ac:dyDescent="0.15">
      <c r="A110" s="1">
        <v>404</v>
      </c>
      <c r="B110" s="1">
        <v>111902344</v>
      </c>
      <c r="C110" s="1">
        <v>-101642171056128</v>
      </c>
      <c r="D110" s="1">
        <v>24</v>
      </c>
      <c r="E110" s="1">
        <v>104.3</v>
      </c>
      <c r="F110" s="4">
        <v>14.9</v>
      </c>
      <c r="G110" s="1">
        <v>143.80000000000001</v>
      </c>
      <c r="H110" s="4">
        <v>0.104</v>
      </c>
      <c r="I110" s="1">
        <v>2143.5</v>
      </c>
      <c r="J110" s="4">
        <v>6.59E-2</v>
      </c>
      <c r="K110" s="4">
        <v>-9.0800000000000006E-2</v>
      </c>
    </row>
    <row r="111" spans="1:11" x14ac:dyDescent="0.15">
      <c r="A111" s="1">
        <v>405</v>
      </c>
      <c r="B111" s="1">
        <v>112041352</v>
      </c>
      <c r="C111" s="1">
        <v>-101652497432576</v>
      </c>
      <c r="D111" s="1">
        <v>24</v>
      </c>
      <c r="E111" s="1">
        <v>105</v>
      </c>
      <c r="F111" s="4">
        <v>14.9</v>
      </c>
      <c r="G111" s="1">
        <v>143.80000000000001</v>
      </c>
      <c r="H111" s="4">
        <v>0.104</v>
      </c>
      <c r="I111" s="1">
        <v>2143.6</v>
      </c>
      <c r="J111" s="4">
        <v>6.59E-2</v>
      </c>
      <c r="K111" s="4">
        <v>-9.0800000000000006E-2</v>
      </c>
    </row>
    <row r="112" spans="1:11" x14ac:dyDescent="0.15">
      <c r="A112" s="1">
        <v>406</v>
      </c>
      <c r="B112" s="1">
        <v>112183912</v>
      </c>
      <c r="C112" s="1">
        <v>-101659678081024</v>
      </c>
      <c r="D112" s="1">
        <v>24</v>
      </c>
      <c r="E112" s="1">
        <v>105.7</v>
      </c>
      <c r="F112" s="4">
        <v>14.9</v>
      </c>
      <c r="G112" s="1">
        <v>143.80000000000001</v>
      </c>
      <c r="H112" s="4">
        <v>0.104</v>
      </c>
      <c r="I112" s="1">
        <v>2143.6999999999998</v>
      </c>
      <c r="J112" s="4">
        <v>6.59E-2</v>
      </c>
      <c r="K112" s="4">
        <v>-9.0800000000000006E-2</v>
      </c>
    </row>
    <row r="113" spans="1:11" x14ac:dyDescent="0.15">
      <c r="A113" s="1">
        <v>407</v>
      </c>
      <c r="B113" s="1">
        <v>112362504</v>
      </c>
      <c r="C113" s="1">
        <v>-101659569029120</v>
      </c>
      <c r="D113" s="1">
        <v>24</v>
      </c>
      <c r="E113" s="1">
        <v>106.5</v>
      </c>
      <c r="F113" s="4">
        <v>14.9</v>
      </c>
      <c r="G113" s="1">
        <v>143.80000000000001</v>
      </c>
      <c r="H113" s="4">
        <v>0.104</v>
      </c>
      <c r="I113" s="1">
        <v>2143.8000000000002</v>
      </c>
      <c r="J113" s="4">
        <v>6.59E-2</v>
      </c>
      <c r="K113" s="4">
        <v>-9.0800000000000006E-2</v>
      </c>
    </row>
    <row r="114" spans="1:11" x14ac:dyDescent="0.15">
      <c r="A114" s="1">
        <v>408</v>
      </c>
      <c r="B114" s="1">
        <v>112489968</v>
      </c>
      <c r="C114" s="1">
        <v>-101673049522176</v>
      </c>
      <c r="D114" s="1">
        <v>24</v>
      </c>
      <c r="E114" s="1">
        <v>107.2</v>
      </c>
      <c r="F114" s="4">
        <v>14.9</v>
      </c>
      <c r="G114" s="1">
        <v>143.80000000000001</v>
      </c>
      <c r="H114" s="4">
        <v>0.104</v>
      </c>
      <c r="I114" s="1">
        <v>2144</v>
      </c>
      <c r="J114" s="4">
        <v>6.59E-2</v>
      </c>
      <c r="K114" s="4">
        <v>-9.0800000000000006E-2</v>
      </c>
    </row>
    <row r="115" spans="1:11" x14ac:dyDescent="0.15">
      <c r="A115" s="1">
        <v>409</v>
      </c>
      <c r="B115" s="1">
        <v>112653208</v>
      </c>
      <c r="C115" s="1">
        <v>-101676421742592</v>
      </c>
      <c r="D115" s="1">
        <v>23.9</v>
      </c>
      <c r="E115" s="1">
        <v>107.9</v>
      </c>
      <c r="F115" s="4">
        <v>14.9</v>
      </c>
      <c r="G115" s="1">
        <v>143.80000000000001</v>
      </c>
      <c r="H115" s="4">
        <v>0.104</v>
      </c>
      <c r="I115" s="1">
        <v>2144</v>
      </c>
      <c r="J115" s="4">
        <v>6.59E-2</v>
      </c>
      <c r="K115" s="4">
        <v>-9.0800000000000006E-2</v>
      </c>
    </row>
    <row r="116" spans="1:11" x14ac:dyDescent="0.15">
      <c r="A116" s="1">
        <v>410</v>
      </c>
      <c r="B116" s="1">
        <v>112966664</v>
      </c>
      <c r="C116" s="1">
        <v>-101683166183424</v>
      </c>
      <c r="D116" s="1">
        <v>23.9</v>
      </c>
      <c r="E116" s="1">
        <v>108.7</v>
      </c>
      <c r="F116" s="4">
        <v>14.9</v>
      </c>
      <c r="G116" s="1">
        <v>143.80000000000001</v>
      </c>
      <c r="H116" s="4">
        <v>0.104</v>
      </c>
      <c r="I116" s="1">
        <v>2144.1</v>
      </c>
      <c r="J116" s="4">
        <v>6.59E-2</v>
      </c>
      <c r="K116" s="4">
        <v>-9.0800000000000006E-2</v>
      </c>
    </row>
    <row r="117" spans="1:11" x14ac:dyDescent="0.15">
      <c r="A117" s="1">
        <v>411</v>
      </c>
      <c r="B117" s="1">
        <v>113115296</v>
      </c>
      <c r="C117" s="1">
        <v>-101666305081344</v>
      </c>
      <c r="D117" s="1">
        <v>24</v>
      </c>
      <c r="E117" s="1">
        <v>109.4</v>
      </c>
      <c r="F117" s="4">
        <v>14.9</v>
      </c>
      <c r="G117" s="1">
        <v>143.80000000000001</v>
      </c>
      <c r="H117" s="4">
        <v>0.104</v>
      </c>
      <c r="I117" s="1">
        <v>2144.1999999999998</v>
      </c>
      <c r="J117" s="4">
        <v>6.59E-2</v>
      </c>
      <c r="K117" s="4">
        <v>-9.0800000000000006E-2</v>
      </c>
    </row>
    <row r="118" spans="1:11" x14ac:dyDescent="0.15">
      <c r="A118" s="1">
        <v>412</v>
      </c>
      <c r="B118" s="1">
        <v>113316768</v>
      </c>
      <c r="C118" s="1">
        <v>-101649125212160</v>
      </c>
      <c r="D118" s="1">
        <v>24</v>
      </c>
      <c r="E118" s="1">
        <v>110.1</v>
      </c>
      <c r="F118" s="4">
        <v>14.9</v>
      </c>
      <c r="G118" s="1">
        <v>143.80000000000001</v>
      </c>
      <c r="H118" s="4">
        <v>0.104</v>
      </c>
      <c r="I118" s="1">
        <v>2144.3000000000002</v>
      </c>
      <c r="J118" s="4">
        <v>6.59E-2</v>
      </c>
      <c r="K118" s="4">
        <v>-9.0800000000000006E-2</v>
      </c>
    </row>
    <row r="119" spans="1:11" x14ac:dyDescent="0.15">
      <c r="A119" s="1">
        <v>413</v>
      </c>
      <c r="B119" s="1">
        <v>113402192</v>
      </c>
      <c r="C119" s="1">
        <v>-101661741678592</v>
      </c>
      <c r="D119" s="1">
        <v>24</v>
      </c>
      <c r="E119" s="1">
        <v>110.9</v>
      </c>
      <c r="F119" s="4">
        <v>14.9</v>
      </c>
      <c r="G119" s="1">
        <v>143.80000000000001</v>
      </c>
      <c r="H119" s="4">
        <v>0.104</v>
      </c>
      <c r="I119" s="1">
        <v>2144.4</v>
      </c>
      <c r="J119" s="4">
        <v>6.59E-2</v>
      </c>
      <c r="K119" s="4">
        <v>-9.0800000000000006E-2</v>
      </c>
    </row>
    <row r="120" spans="1:11" x14ac:dyDescent="0.15">
      <c r="A120" s="1">
        <v>414</v>
      </c>
      <c r="B120" s="1">
        <v>113548856</v>
      </c>
      <c r="C120" s="1">
        <v>-101656305860608</v>
      </c>
      <c r="D120" s="1">
        <v>24</v>
      </c>
      <c r="E120" s="1">
        <v>111.6</v>
      </c>
      <c r="F120" s="4">
        <v>14.9</v>
      </c>
      <c r="G120" s="1">
        <v>143.80000000000001</v>
      </c>
      <c r="H120" s="4">
        <v>0.104</v>
      </c>
      <c r="I120" s="1">
        <v>2144.5</v>
      </c>
      <c r="J120" s="4">
        <v>6.6000000000000003E-2</v>
      </c>
      <c r="K120" s="4">
        <v>-9.0800000000000006E-2</v>
      </c>
    </row>
    <row r="121" spans="1:11" x14ac:dyDescent="0.15">
      <c r="A121" s="1">
        <v>415</v>
      </c>
      <c r="B121" s="1">
        <v>113633816</v>
      </c>
      <c r="C121" s="1">
        <v>-101653369847808</v>
      </c>
      <c r="D121" s="1">
        <v>24.1</v>
      </c>
      <c r="E121" s="1">
        <v>112.3</v>
      </c>
      <c r="F121" s="4">
        <v>14.9</v>
      </c>
      <c r="G121" s="1">
        <v>143.80000000000001</v>
      </c>
      <c r="H121" s="4">
        <v>0.104</v>
      </c>
      <c r="I121" s="1">
        <v>2144.6</v>
      </c>
      <c r="J121" s="4">
        <v>6.6000000000000003E-2</v>
      </c>
      <c r="K121" s="4">
        <v>-9.0800000000000006E-2</v>
      </c>
    </row>
    <row r="122" spans="1:11" x14ac:dyDescent="0.15">
      <c r="A122" s="1">
        <v>416</v>
      </c>
      <c r="B122" s="1">
        <v>113760744</v>
      </c>
      <c r="C122" s="1">
        <v>-101654779133952</v>
      </c>
      <c r="D122" s="1">
        <v>24.1</v>
      </c>
      <c r="E122" s="1">
        <v>113.1</v>
      </c>
      <c r="F122" s="4">
        <v>14.9</v>
      </c>
      <c r="G122" s="1">
        <v>143.80000000000001</v>
      </c>
      <c r="H122" s="4">
        <v>0.104</v>
      </c>
      <c r="I122" s="1">
        <v>2144.6999999999998</v>
      </c>
      <c r="J122" s="4">
        <v>6.6000000000000003E-2</v>
      </c>
      <c r="K122" s="4">
        <v>-9.0800000000000006E-2</v>
      </c>
    </row>
    <row r="123" spans="1:11" x14ac:dyDescent="0.15">
      <c r="A123" s="1">
        <v>417</v>
      </c>
      <c r="B123" s="1">
        <v>113952320</v>
      </c>
      <c r="C123" s="1">
        <v>-101643471290368</v>
      </c>
      <c r="D123" s="1">
        <v>24.1</v>
      </c>
      <c r="E123" s="1">
        <v>113.8</v>
      </c>
      <c r="F123" s="4">
        <v>14.9</v>
      </c>
      <c r="G123" s="1">
        <v>143.80000000000001</v>
      </c>
      <c r="H123" s="4">
        <v>0.104</v>
      </c>
      <c r="I123" s="1">
        <v>2144.8000000000002</v>
      </c>
      <c r="J123" s="4">
        <v>6.6000000000000003E-2</v>
      </c>
      <c r="K123" s="4">
        <v>-9.0800000000000006E-2</v>
      </c>
    </row>
    <row r="124" spans="1:11" x14ac:dyDescent="0.15">
      <c r="A124" s="1">
        <v>418</v>
      </c>
      <c r="B124" s="1">
        <v>114080512</v>
      </c>
      <c r="C124" s="1">
        <v>-101651088146432</v>
      </c>
      <c r="D124" s="1">
        <v>24.1</v>
      </c>
      <c r="E124" s="1">
        <v>114.5</v>
      </c>
      <c r="F124" s="4">
        <v>14.9</v>
      </c>
      <c r="G124" s="1">
        <v>143.80000000000001</v>
      </c>
      <c r="H124" s="4">
        <v>0.104</v>
      </c>
      <c r="I124" s="1">
        <v>2144.9</v>
      </c>
      <c r="J124" s="4">
        <v>6.6000000000000003E-2</v>
      </c>
      <c r="K124" s="4">
        <v>-9.0800000000000006E-2</v>
      </c>
    </row>
    <row r="125" spans="1:11" x14ac:dyDescent="0.15">
      <c r="A125" s="1">
        <v>419</v>
      </c>
      <c r="B125" s="1">
        <v>114171176</v>
      </c>
      <c r="C125" s="1">
        <v>-101644125601792</v>
      </c>
      <c r="D125" s="1">
        <v>24.2</v>
      </c>
      <c r="E125" s="1">
        <v>115.3</v>
      </c>
      <c r="F125" s="4">
        <v>14.9</v>
      </c>
      <c r="G125" s="1">
        <v>143.80000000000001</v>
      </c>
      <c r="H125" s="4">
        <v>0.104</v>
      </c>
      <c r="I125" s="1">
        <v>2144.9</v>
      </c>
      <c r="J125" s="4">
        <v>6.6000000000000003E-2</v>
      </c>
      <c r="K125" s="4">
        <v>-9.0800000000000006E-2</v>
      </c>
    </row>
    <row r="126" spans="1:11" x14ac:dyDescent="0.15">
      <c r="A126" s="1">
        <v>420</v>
      </c>
      <c r="B126" s="1">
        <v>114333536</v>
      </c>
      <c r="C126" s="1">
        <v>-101651515965440</v>
      </c>
      <c r="D126" s="1">
        <v>24.2</v>
      </c>
      <c r="E126" s="1">
        <v>116</v>
      </c>
      <c r="F126" s="4">
        <v>14.9</v>
      </c>
      <c r="G126" s="1">
        <v>143.80000000000001</v>
      </c>
      <c r="H126" s="4">
        <v>0.104</v>
      </c>
      <c r="I126" s="1">
        <v>2145</v>
      </c>
      <c r="J126" s="4">
        <v>6.6000000000000003E-2</v>
      </c>
      <c r="K126" s="4">
        <v>-9.0800000000000006E-2</v>
      </c>
    </row>
    <row r="127" spans="1:11" x14ac:dyDescent="0.15">
      <c r="A127" s="1">
        <v>421</v>
      </c>
      <c r="B127" s="1">
        <v>114722560</v>
      </c>
      <c r="C127" s="1">
        <v>-101636080926720</v>
      </c>
      <c r="D127" s="1">
        <v>24.2</v>
      </c>
      <c r="E127" s="1">
        <v>116.7</v>
      </c>
      <c r="F127" s="4">
        <v>14.9</v>
      </c>
      <c r="G127" s="1">
        <v>143.80000000000001</v>
      </c>
      <c r="H127" s="4">
        <v>0.104</v>
      </c>
      <c r="I127" s="1">
        <v>2145.1</v>
      </c>
      <c r="J127" s="4">
        <v>6.6000000000000003E-2</v>
      </c>
      <c r="K127" s="4">
        <v>-9.0800000000000006E-2</v>
      </c>
    </row>
    <row r="128" spans="1:11" x14ac:dyDescent="0.15">
      <c r="A128" s="1">
        <v>422</v>
      </c>
      <c r="B128" s="1">
        <v>114981960</v>
      </c>
      <c r="C128" s="1">
        <v>-101634663251968</v>
      </c>
      <c r="D128" s="1">
        <v>24.2</v>
      </c>
      <c r="E128" s="1">
        <v>117.5</v>
      </c>
      <c r="F128" s="4">
        <v>14.9</v>
      </c>
      <c r="G128" s="1">
        <v>143.80000000000001</v>
      </c>
      <c r="H128" s="4">
        <v>0.104</v>
      </c>
      <c r="I128" s="1">
        <v>2145.1999999999998</v>
      </c>
      <c r="J128" s="4">
        <v>6.6000000000000003E-2</v>
      </c>
      <c r="K128" s="4">
        <v>-9.0800000000000006E-2</v>
      </c>
    </row>
    <row r="129" spans="1:11" x14ac:dyDescent="0.15">
      <c r="A129" s="1">
        <v>423</v>
      </c>
      <c r="B129" s="1">
        <v>115137168</v>
      </c>
      <c r="C129" s="1">
        <v>-101653697003520</v>
      </c>
      <c r="D129" s="1">
        <v>24.2</v>
      </c>
      <c r="E129" s="1">
        <v>118.2</v>
      </c>
      <c r="F129" s="4">
        <v>14.9</v>
      </c>
      <c r="G129" s="1">
        <v>143.80000000000001</v>
      </c>
      <c r="H129" s="4">
        <v>0.104</v>
      </c>
      <c r="I129" s="1">
        <v>2145.1999999999998</v>
      </c>
      <c r="J129" s="4">
        <v>6.6000000000000003E-2</v>
      </c>
      <c r="K129" s="4">
        <v>-9.0800000000000006E-2</v>
      </c>
    </row>
    <row r="130" spans="1:11" x14ac:dyDescent="0.15">
      <c r="A130" s="1">
        <v>424</v>
      </c>
      <c r="B130" s="1">
        <v>115299848</v>
      </c>
      <c r="C130" s="1">
        <v>-101637171445760</v>
      </c>
      <c r="D130" s="1">
        <v>24.2</v>
      </c>
      <c r="E130" s="1">
        <v>118.9</v>
      </c>
      <c r="F130" s="4">
        <v>14.9</v>
      </c>
      <c r="G130" s="1">
        <v>143.80000000000001</v>
      </c>
      <c r="H130" s="4">
        <v>0.104</v>
      </c>
      <c r="I130" s="1">
        <v>2145.3000000000002</v>
      </c>
      <c r="J130" s="4">
        <v>6.6000000000000003E-2</v>
      </c>
      <c r="K130" s="4">
        <v>-9.0800000000000006E-2</v>
      </c>
    </row>
    <row r="131" spans="1:11" x14ac:dyDescent="0.15">
      <c r="A131" s="1">
        <v>425</v>
      </c>
      <c r="B131" s="1">
        <v>115430400</v>
      </c>
      <c r="C131" s="1">
        <v>-101651734069248</v>
      </c>
      <c r="D131" s="1">
        <v>24.2</v>
      </c>
      <c r="E131" s="1">
        <v>119.7</v>
      </c>
      <c r="F131" s="4">
        <v>14.9</v>
      </c>
      <c r="G131" s="1">
        <v>143.80000000000001</v>
      </c>
      <c r="H131" s="4">
        <v>0.104</v>
      </c>
      <c r="I131" s="1">
        <v>2145.4</v>
      </c>
      <c r="J131" s="4">
        <v>6.6000000000000003E-2</v>
      </c>
      <c r="K131" s="4">
        <v>-9.0800000000000006E-2</v>
      </c>
    </row>
    <row r="132" spans="1:11" x14ac:dyDescent="0.15">
      <c r="A132" s="1">
        <v>426</v>
      </c>
      <c r="B132" s="1">
        <v>115589976</v>
      </c>
      <c r="C132" s="1">
        <v>-101644779913216</v>
      </c>
      <c r="D132" s="1">
        <v>24.2</v>
      </c>
      <c r="E132" s="1">
        <v>120.4</v>
      </c>
      <c r="F132" s="4">
        <v>14.9</v>
      </c>
      <c r="G132" s="1">
        <v>143.80000000000001</v>
      </c>
      <c r="H132" s="4">
        <v>0.104</v>
      </c>
      <c r="I132" s="1">
        <v>2145.4</v>
      </c>
      <c r="J132" s="4">
        <v>6.6000000000000003E-2</v>
      </c>
      <c r="K132" s="4">
        <v>-9.0800000000000006E-2</v>
      </c>
    </row>
    <row r="133" spans="1:11" x14ac:dyDescent="0.15">
      <c r="A133" s="1">
        <v>427</v>
      </c>
      <c r="B133" s="1">
        <v>115712896</v>
      </c>
      <c r="C133" s="1">
        <v>-101654561030144</v>
      </c>
      <c r="D133" s="1">
        <v>24.2</v>
      </c>
      <c r="E133" s="1">
        <v>121.2</v>
      </c>
      <c r="F133" s="4">
        <v>14.9</v>
      </c>
      <c r="G133" s="1">
        <v>143.80000000000001</v>
      </c>
      <c r="H133" s="4">
        <v>0.104</v>
      </c>
      <c r="I133" s="1">
        <v>2145.5</v>
      </c>
      <c r="J133" s="4">
        <v>6.6000000000000003E-2</v>
      </c>
      <c r="K133" s="4">
        <v>-9.0800000000000006E-2</v>
      </c>
    </row>
    <row r="134" spans="1:11" x14ac:dyDescent="0.15">
      <c r="A134" s="1">
        <v>428</v>
      </c>
      <c r="B134" s="1">
        <v>115834656</v>
      </c>
      <c r="C134" s="1">
        <v>-101642825367552</v>
      </c>
      <c r="D134" s="1">
        <v>24.2</v>
      </c>
      <c r="E134" s="1">
        <v>121.9</v>
      </c>
      <c r="F134" s="4">
        <v>14.9</v>
      </c>
      <c r="G134" s="1">
        <v>143.80000000000001</v>
      </c>
      <c r="H134" s="4">
        <v>0.104</v>
      </c>
      <c r="I134" s="1">
        <v>2145.6</v>
      </c>
      <c r="J134" s="4">
        <v>6.6000000000000003E-2</v>
      </c>
      <c r="K134" s="4">
        <v>-9.0800000000000006E-2</v>
      </c>
    </row>
    <row r="135" spans="1:11" x14ac:dyDescent="0.15">
      <c r="A135" s="1">
        <v>429</v>
      </c>
      <c r="B135" s="1">
        <v>115957496</v>
      </c>
      <c r="C135" s="1">
        <v>-101643362238464</v>
      </c>
      <c r="D135" s="1">
        <v>24.2</v>
      </c>
      <c r="E135" s="1">
        <v>122.7</v>
      </c>
      <c r="F135" s="4">
        <v>14.9</v>
      </c>
      <c r="G135" s="1">
        <v>143.80000000000001</v>
      </c>
      <c r="H135" s="4">
        <v>0.104</v>
      </c>
      <c r="I135" s="1">
        <v>2145.6</v>
      </c>
      <c r="J135" s="4">
        <v>6.6000000000000003E-2</v>
      </c>
      <c r="K135" s="4">
        <v>-9.0800000000000006E-2</v>
      </c>
    </row>
    <row r="136" spans="1:11" x14ac:dyDescent="0.15">
      <c r="A136" s="1">
        <v>430</v>
      </c>
      <c r="B136" s="1">
        <v>116105952</v>
      </c>
      <c r="C136" s="1">
        <v>-101642498211840</v>
      </c>
      <c r="D136" s="1">
        <v>24.2</v>
      </c>
      <c r="E136" s="1">
        <v>123.4</v>
      </c>
      <c r="F136" s="4">
        <v>14.9</v>
      </c>
      <c r="G136" s="1">
        <v>143.80000000000001</v>
      </c>
      <c r="H136" s="4">
        <v>0.104</v>
      </c>
      <c r="I136" s="1">
        <v>2145.6999999999998</v>
      </c>
      <c r="J136" s="4">
        <v>6.6000000000000003E-2</v>
      </c>
      <c r="K136" s="4">
        <v>-9.0800000000000006E-2</v>
      </c>
    </row>
    <row r="137" spans="1:11" x14ac:dyDescent="0.15">
      <c r="A137" s="1">
        <v>431</v>
      </c>
      <c r="B137" s="1">
        <v>116233208</v>
      </c>
      <c r="C137" s="1">
        <v>-101660760211456</v>
      </c>
      <c r="D137" s="1">
        <v>24.2</v>
      </c>
      <c r="E137" s="1">
        <v>124.1</v>
      </c>
      <c r="F137" s="4">
        <v>14.9</v>
      </c>
      <c r="G137" s="1">
        <v>143.80000000000001</v>
      </c>
      <c r="H137" s="4">
        <v>0.104</v>
      </c>
      <c r="I137" s="1">
        <v>2145.8000000000002</v>
      </c>
      <c r="J137" s="4">
        <v>6.6000000000000003E-2</v>
      </c>
      <c r="K137" s="4">
        <v>-9.0800000000000006E-2</v>
      </c>
    </row>
    <row r="138" spans="1:11" x14ac:dyDescent="0.15">
      <c r="A138" s="1">
        <v>432</v>
      </c>
      <c r="B138" s="1">
        <v>116568384</v>
      </c>
      <c r="C138" s="1">
        <v>-101641189588992</v>
      </c>
      <c r="D138" s="1">
        <v>24.1</v>
      </c>
      <c r="E138" s="1">
        <v>124.9</v>
      </c>
      <c r="F138" s="4">
        <v>14.9</v>
      </c>
      <c r="G138" s="1">
        <v>143.80000000000001</v>
      </c>
      <c r="H138" s="4">
        <v>0.104</v>
      </c>
      <c r="I138" s="1">
        <v>2145.8000000000002</v>
      </c>
      <c r="J138" s="4">
        <v>6.6000000000000003E-2</v>
      </c>
      <c r="K138" s="4">
        <v>-9.0800000000000006E-2</v>
      </c>
    </row>
    <row r="139" spans="1:11" x14ac:dyDescent="0.15">
      <c r="A139" s="1">
        <v>433</v>
      </c>
      <c r="B139" s="1">
        <v>118894248</v>
      </c>
      <c r="C139" s="1">
        <v>-101653369847808</v>
      </c>
      <c r="D139" s="1">
        <v>24.1</v>
      </c>
      <c r="E139" s="1">
        <v>125.6</v>
      </c>
      <c r="F139" s="4">
        <v>14.9</v>
      </c>
      <c r="G139" s="1">
        <v>143.80000000000001</v>
      </c>
      <c r="H139" s="4">
        <v>0.104</v>
      </c>
      <c r="I139" s="1">
        <v>2145.9</v>
      </c>
      <c r="J139" s="4">
        <v>6.6100000000000006E-2</v>
      </c>
      <c r="K139" s="4">
        <v>-9.0800000000000006E-2</v>
      </c>
    </row>
    <row r="140" spans="1:11" x14ac:dyDescent="0.15">
      <c r="A140" s="1">
        <v>434</v>
      </c>
      <c r="B140" s="1">
        <v>119365344</v>
      </c>
      <c r="C140" s="1">
        <v>-101657824198656</v>
      </c>
      <c r="D140" s="1">
        <v>24.1</v>
      </c>
      <c r="E140" s="1">
        <v>126.4</v>
      </c>
      <c r="F140" s="4">
        <v>14.9</v>
      </c>
      <c r="G140" s="1">
        <v>143.80000000000001</v>
      </c>
      <c r="H140" s="4">
        <v>0.104</v>
      </c>
      <c r="I140" s="1">
        <v>2146</v>
      </c>
      <c r="J140" s="4">
        <v>6.6100000000000006E-2</v>
      </c>
      <c r="K140" s="4">
        <v>-9.0800000000000006E-2</v>
      </c>
    </row>
    <row r="141" spans="1:11" x14ac:dyDescent="0.15">
      <c r="A141" s="1">
        <v>435</v>
      </c>
      <c r="B141" s="1">
        <v>119649232</v>
      </c>
      <c r="C141" s="1">
        <v>-101654888185856</v>
      </c>
      <c r="D141" s="1">
        <v>24.2</v>
      </c>
      <c r="E141" s="1">
        <v>127.1</v>
      </c>
      <c r="F141" s="4">
        <v>14.9</v>
      </c>
      <c r="G141" s="1">
        <v>143.80000000000001</v>
      </c>
      <c r="H141" s="4">
        <v>0.104</v>
      </c>
      <c r="I141" s="1">
        <v>2146.1</v>
      </c>
      <c r="J141" s="4">
        <v>6.6100000000000006E-2</v>
      </c>
      <c r="K141" s="4">
        <v>-9.0800000000000006E-2</v>
      </c>
    </row>
    <row r="142" spans="1:11" x14ac:dyDescent="0.15">
      <c r="A142" s="1">
        <v>436</v>
      </c>
      <c r="B142" s="1">
        <v>119871664</v>
      </c>
      <c r="C142" s="1">
        <v>-101657606094848</v>
      </c>
      <c r="D142" s="1">
        <v>24.1</v>
      </c>
      <c r="E142" s="1">
        <v>127.8</v>
      </c>
      <c r="F142" s="4">
        <v>14.9</v>
      </c>
      <c r="G142" s="1">
        <v>143.80000000000001</v>
      </c>
      <c r="H142" s="4">
        <v>0.104</v>
      </c>
      <c r="I142" s="1">
        <v>2146.1999999999998</v>
      </c>
      <c r="J142" s="4">
        <v>6.6100000000000006E-2</v>
      </c>
      <c r="K142" s="4">
        <v>-9.0800000000000006E-2</v>
      </c>
    </row>
    <row r="143" spans="1:11" x14ac:dyDescent="0.15">
      <c r="A143" s="1">
        <v>437</v>
      </c>
      <c r="B143" s="1">
        <v>120100072</v>
      </c>
      <c r="C143" s="1">
        <v>-101680775430144</v>
      </c>
      <c r="D143" s="1">
        <v>23.9</v>
      </c>
      <c r="E143" s="1">
        <v>128.6</v>
      </c>
      <c r="F143" s="4">
        <v>14.9</v>
      </c>
      <c r="G143" s="1">
        <v>143.80000000000001</v>
      </c>
      <c r="H143" s="4">
        <v>0.104</v>
      </c>
      <c r="I143" s="1">
        <v>2146.3000000000002</v>
      </c>
      <c r="J143" s="4">
        <v>6.6100000000000006E-2</v>
      </c>
      <c r="K143" s="4">
        <v>-9.0800000000000006E-2</v>
      </c>
    </row>
    <row r="144" spans="1:11" x14ac:dyDescent="0.15">
      <c r="A144" s="1">
        <v>438</v>
      </c>
      <c r="B144" s="1">
        <v>120294952</v>
      </c>
      <c r="C144" s="1">
        <v>-101677948469248</v>
      </c>
      <c r="D144" s="1">
        <v>24</v>
      </c>
      <c r="E144" s="1">
        <v>129.30000000000001</v>
      </c>
      <c r="F144" s="4">
        <v>14.9</v>
      </c>
      <c r="G144" s="1">
        <v>143.80000000000001</v>
      </c>
      <c r="H144" s="4">
        <v>0.104</v>
      </c>
      <c r="I144" s="1">
        <v>2146.3000000000002</v>
      </c>
      <c r="J144" s="4">
        <v>6.6100000000000006E-2</v>
      </c>
      <c r="K144" s="4">
        <v>-9.0800000000000006E-2</v>
      </c>
    </row>
    <row r="145" spans="1:11" x14ac:dyDescent="0.15">
      <c r="A145" s="1">
        <v>439</v>
      </c>
      <c r="B145" s="1">
        <v>120409320</v>
      </c>
      <c r="C145" s="1">
        <v>-101662614093824</v>
      </c>
      <c r="D145" s="1">
        <v>24</v>
      </c>
      <c r="E145" s="1">
        <v>130</v>
      </c>
      <c r="F145" s="4">
        <v>14.9</v>
      </c>
      <c r="G145" s="1">
        <v>143.80000000000001</v>
      </c>
      <c r="H145" s="4">
        <v>0.104</v>
      </c>
      <c r="I145" s="1">
        <v>2146.3000000000002</v>
      </c>
      <c r="J145" s="4">
        <v>6.6100000000000006E-2</v>
      </c>
      <c r="K145" s="4">
        <v>-9.0800000000000006E-2</v>
      </c>
    </row>
    <row r="146" spans="1:11" x14ac:dyDescent="0.15">
      <c r="A146" s="1">
        <v>440</v>
      </c>
      <c r="B146" s="1">
        <v>120546232</v>
      </c>
      <c r="C146" s="1">
        <v>-101670440665088</v>
      </c>
      <c r="D146" s="1">
        <v>24.1</v>
      </c>
      <c r="E146" s="1">
        <v>130.80000000000001</v>
      </c>
      <c r="F146" s="4">
        <v>14.9</v>
      </c>
      <c r="G146" s="1">
        <v>143.80000000000001</v>
      </c>
      <c r="H146" s="4">
        <v>0.104</v>
      </c>
      <c r="I146" s="1">
        <v>2146.4</v>
      </c>
      <c r="J146" s="4">
        <v>6.6100000000000006E-2</v>
      </c>
      <c r="K146" s="4">
        <v>-9.0800000000000006E-2</v>
      </c>
    </row>
    <row r="147" spans="1:11" x14ac:dyDescent="0.15">
      <c r="A147" s="1">
        <v>441</v>
      </c>
      <c r="B147" s="1">
        <v>120661808</v>
      </c>
      <c r="C147" s="1">
        <v>-101667395600384</v>
      </c>
      <c r="D147" s="1">
        <v>24.1</v>
      </c>
      <c r="E147" s="1">
        <v>131.5</v>
      </c>
      <c r="F147" s="4">
        <v>14.9</v>
      </c>
      <c r="G147" s="1">
        <v>143.80000000000001</v>
      </c>
      <c r="H147" s="4">
        <v>0.104</v>
      </c>
      <c r="I147" s="1">
        <v>2146.4</v>
      </c>
      <c r="J147" s="4">
        <v>6.6100000000000006E-2</v>
      </c>
      <c r="K147" s="4">
        <v>-9.0800000000000006E-2</v>
      </c>
    </row>
    <row r="148" spans="1:11" x14ac:dyDescent="0.15">
      <c r="A148" s="1">
        <v>442</v>
      </c>
      <c r="B148" s="1">
        <v>120770544</v>
      </c>
      <c r="C148" s="1">
        <v>-101665659158528</v>
      </c>
      <c r="D148" s="1">
        <v>24.1</v>
      </c>
      <c r="E148" s="1">
        <v>132.19999999999999</v>
      </c>
      <c r="F148" s="4">
        <v>14.9</v>
      </c>
      <c r="G148" s="1">
        <v>143.80000000000001</v>
      </c>
      <c r="H148" s="4">
        <v>0.104</v>
      </c>
      <c r="I148" s="1">
        <v>2146.5</v>
      </c>
      <c r="J148" s="4">
        <v>6.6100000000000006E-2</v>
      </c>
      <c r="K148" s="4">
        <v>-9.0800000000000006E-2</v>
      </c>
    </row>
    <row r="149" spans="1:11" x14ac:dyDescent="0.15">
      <c r="A149" s="1">
        <v>443</v>
      </c>
      <c r="B149" s="1">
        <v>120906512</v>
      </c>
      <c r="C149" s="1">
        <v>-101669895405568</v>
      </c>
      <c r="D149" s="1">
        <v>24.1</v>
      </c>
      <c r="E149" s="1">
        <v>133</v>
      </c>
      <c r="F149" s="4">
        <v>14.9</v>
      </c>
      <c r="G149" s="1">
        <v>143.80000000000001</v>
      </c>
      <c r="H149" s="4">
        <v>0.104</v>
      </c>
      <c r="I149" s="1">
        <v>2146.5</v>
      </c>
      <c r="J149" s="4">
        <v>6.6100000000000006E-2</v>
      </c>
      <c r="K149" s="4">
        <v>-9.0800000000000006E-2</v>
      </c>
    </row>
    <row r="150" spans="1:11" x14ac:dyDescent="0.15">
      <c r="A150" s="1">
        <v>444</v>
      </c>
      <c r="B150" s="1">
        <v>121068464</v>
      </c>
      <c r="C150" s="1">
        <v>-101678485340160</v>
      </c>
      <c r="D150" s="1">
        <v>24</v>
      </c>
      <c r="E150" s="1">
        <v>133.69999999999999</v>
      </c>
      <c r="F150" s="4">
        <v>14.9</v>
      </c>
      <c r="G150" s="1">
        <v>143.80000000000001</v>
      </c>
      <c r="H150" s="4">
        <v>0.104</v>
      </c>
      <c r="I150" s="1">
        <v>2146.5</v>
      </c>
      <c r="J150" s="4">
        <v>6.6100000000000006E-2</v>
      </c>
      <c r="K150" s="4">
        <v>-9.0800000000000006E-2</v>
      </c>
    </row>
    <row r="151" spans="1:11" x14ac:dyDescent="0.15">
      <c r="A151" s="1">
        <v>445</v>
      </c>
      <c r="B151" s="1">
        <v>121194456</v>
      </c>
      <c r="C151" s="1">
        <v>-101694264311808</v>
      </c>
      <c r="D151" s="1">
        <v>23.9</v>
      </c>
      <c r="E151" s="1">
        <v>134.4</v>
      </c>
      <c r="F151" s="4">
        <v>14.9</v>
      </c>
      <c r="G151" s="1">
        <v>143.80000000000001</v>
      </c>
      <c r="H151" s="4">
        <v>0.104</v>
      </c>
      <c r="I151" s="1">
        <v>2146.6</v>
      </c>
      <c r="J151" s="4">
        <v>6.6100000000000006E-2</v>
      </c>
      <c r="K151" s="4">
        <v>-9.0800000000000006E-2</v>
      </c>
    </row>
    <row r="152" spans="1:11" x14ac:dyDescent="0.15">
      <c r="A152" s="1">
        <v>446</v>
      </c>
      <c r="B152" s="1">
        <v>121340496</v>
      </c>
      <c r="C152" s="1">
        <v>-101694264311808</v>
      </c>
      <c r="D152" s="1">
        <v>23.9</v>
      </c>
      <c r="E152" s="1">
        <v>135.19999999999999</v>
      </c>
      <c r="F152" s="4">
        <v>14.9</v>
      </c>
      <c r="G152" s="1">
        <v>143.80000000000001</v>
      </c>
      <c r="H152" s="4">
        <v>0.104</v>
      </c>
      <c r="I152" s="1">
        <v>2146.6</v>
      </c>
      <c r="J152" s="4">
        <v>6.6100000000000006E-2</v>
      </c>
      <c r="K152" s="4">
        <v>-9.0800000000000006E-2</v>
      </c>
    </row>
    <row r="153" spans="1:11" x14ac:dyDescent="0.15">
      <c r="A153" s="1">
        <v>447</v>
      </c>
      <c r="B153" s="1">
        <v>121488032</v>
      </c>
      <c r="C153" s="1">
        <v>-101710798258176</v>
      </c>
      <c r="D153" s="1">
        <v>23.8</v>
      </c>
      <c r="E153" s="1">
        <v>135.9</v>
      </c>
      <c r="F153" s="4">
        <v>14.9</v>
      </c>
      <c r="G153" s="1">
        <v>143.80000000000001</v>
      </c>
      <c r="H153" s="4">
        <v>0.104</v>
      </c>
      <c r="I153" s="1">
        <v>2146.8000000000002</v>
      </c>
      <c r="J153" s="4">
        <v>6.6100000000000006E-2</v>
      </c>
      <c r="K153" s="4">
        <v>-9.0800000000000006E-2</v>
      </c>
    </row>
    <row r="154" spans="1:11" x14ac:dyDescent="0.15">
      <c r="A154" s="1">
        <v>448</v>
      </c>
      <c r="B154" s="1">
        <v>121615432</v>
      </c>
      <c r="C154" s="1">
        <v>-101715906920448</v>
      </c>
      <c r="D154" s="1">
        <v>23.8</v>
      </c>
      <c r="E154" s="1">
        <v>136.6</v>
      </c>
      <c r="F154" s="4">
        <v>14.9</v>
      </c>
      <c r="G154" s="1">
        <v>143.80000000000001</v>
      </c>
      <c r="H154" s="4">
        <v>0.104</v>
      </c>
      <c r="I154" s="1">
        <v>2146.9</v>
      </c>
      <c r="J154" s="4">
        <v>6.6100000000000006E-2</v>
      </c>
      <c r="K154" s="4">
        <v>-9.0800000000000006E-2</v>
      </c>
    </row>
    <row r="155" spans="1:11" x14ac:dyDescent="0.15">
      <c r="A155" s="1">
        <v>449</v>
      </c>
      <c r="B155" s="1">
        <v>121744952</v>
      </c>
      <c r="C155" s="1">
        <v>-101706444570624</v>
      </c>
      <c r="D155" s="1">
        <v>23.9</v>
      </c>
      <c r="E155" s="1">
        <v>137.4</v>
      </c>
      <c r="F155" s="4">
        <v>14.9</v>
      </c>
      <c r="G155" s="1">
        <v>143.80000000000001</v>
      </c>
      <c r="H155" s="4">
        <v>0.104</v>
      </c>
      <c r="I155" s="1">
        <v>2147</v>
      </c>
      <c r="J155" s="4">
        <v>6.6199999999999995E-2</v>
      </c>
      <c r="K155" s="4">
        <v>-9.0800000000000006E-2</v>
      </c>
    </row>
    <row r="156" spans="1:11" x14ac:dyDescent="0.15">
      <c r="A156" s="1">
        <v>450</v>
      </c>
      <c r="B156" s="1">
        <v>121831256</v>
      </c>
      <c r="C156" s="1">
        <v>-101695237390336</v>
      </c>
      <c r="D156" s="1">
        <v>23.9</v>
      </c>
      <c r="E156" s="1">
        <v>138.1</v>
      </c>
      <c r="F156" s="4">
        <v>14.9</v>
      </c>
      <c r="G156" s="1">
        <v>143.80000000000001</v>
      </c>
      <c r="H156" s="4">
        <v>0.104</v>
      </c>
      <c r="I156" s="1">
        <v>2147.1</v>
      </c>
      <c r="J156" s="4">
        <v>6.6199999999999995E-2</v>
      </c>
      <c r="K156" s="4">
        <v>-9.0800000000000006E-2</v>
      </c>
    </row>
    <row r="157" spans="1:11" x14ac:dyDescent="0.15">
      <c r="A157" s="1">
        <v>451</v>
      </c>
      <c r="B157" s="1">
        <v>122024400</v>
      </c>
      <c r="C157" s="1">
        <v>-101687628922880</v>
      </c>
      <c r="D157" s="1">
        <v>24</v>
      </c>
      <c r="E157" s="1">
        <v>138.80000000000001</v>
      </c>
      <c r="F157" s="4">
        <v>14.9</v>
      </c>
      <c r="G157" s="1">
        <v>143.80000000000001</v>
      </c>
      <c r="H157" s="4">
        <v>0.104</v>
      </c>
      <c r="I157" s="1">
        <v>2147.1</v>
      </c>
      <c r="J157" s="4">
        <v>6.6199999999999995E-2</v>
      </c>
      <c r="K157" s="4">
        <v>-9.0800000000000006E-2</v>
      </c>
    </row>
    <row r="158" spans="1:11" x14ac:dyDescent="0.15">
      <c r="A158" s="1">
        <v>452</v>
      </c>
      <c r="B158" s="1">
        <v>122179392</v>
      </c>
      <c r="C158" s="1">
        <v>-101676421742592</v>
      </c>
      <c r="D158" s="1">
        <v>24</v>
      </c>
      <c r="E158" s="1">
        <v>139.5</v>
      </c>
      <c r="F158" s="4">
        <v>14.9</v>
      </c>
      <c r="G158" s="1">
        <v>143.80000000000001</v>
      </c>
      <c r="H158" s="4">
        <v>0.104</v>
      </c>
      <c r="I158" s="1">
        <v>2147.1999999999998</v>
      </c>
      <c r="J158" s="4">
        <v>6.6199999999999995E-2</v>
      </c>
      <c r="K158" s="4">
        <v>-9.0800000000000006E-2</v>
      </c>
    </row>
    <row r="159" spans="1:11" x14ac:dyDescent="0.15">
      <c r="A159" s="1">
        <v>453</v>
      </c>
      <c r="B159" s="1">
        <v>122615272</v>
      </c>
      <c r="C159" s="1">
        <v>-101681211637760</v>
      </c>
      <c r="D159" s="1">
        <v>24.1</v>
      </c>
      <c r="E159" s="1">
        <v>140.30000000000001</v>
      </c>
      <c r="F159" s="4">
        <v>14.9</v>
      </c>
      <c r="G159" s="1">
        <v>143.80000000000001</v>
      </c>
      <c r="H159" s="4">
        <v>0.104</v>
      </c>
      <c r="I159" s="1">
        <v>2147.1999999999998</v>
      </c>
      <c r="J159" s="4">
        <v>6.6199999999999995E-2</v>
      </c>
      <c r="K159" s="4">
        <v>-9.0800000000000006E-2</v>
      </c>
    </row>
    <row r="160" spans="1:11" x14ac:dyDescent="0.15">
      <c r="A160" s="1">
        <v>454</v>
      </c>
      <c r="B160" s="1">
        <v>122784728</v>
      </c>
      <c r="C160" s="1">
        <v>-101666850340864</v>
      </c>
      <c r="D160" s="1">
        <v>24.1</v>
      </c>
      <c r="E160" s="1">
        <v>141</v>
      </c>
      <c r="F160" s="4">
        <v>14.9</v>
      </c>
      <c r="G160" s="1">
        <v>143.80000000000001</v>
      </c>
      <c r="H160" s="4">
        <v>0.104</v>
      </c>
      <c r="I160" s="1">
        <v>2147.3000000000002</v>
      </c>
      <c r="J160" s="4">
        <v>6.6199999999999995E-2</v>
      </c>
      <c r="K160" s="4">
        <v>-9.0800000000000006E-2</v>
      </c>
    </row>
    <row r="161" spans="1:11" x14ac:dyDescent="0.15">
      <c r="A161" s="1">
        <v>455</v>
      </c>
      <c r="B161" s="1">
        <v>123261696</v>
      </c>
      <c r="C161" s="1">
        <v>-101664459587584</v>
      </c>
      <c r="D161" s="1">
        <v>24.1</v>
      </c>
      <c r="E161" s="1">
        <v>141.69999999999999</v>
      </c>
      <c r="F161" s="4">
        <v>14.9</v>
      </c>
      <c r="G161" s="1">
        <v>143.80000000000001</v>
      </c>
      <c r="H161" s="4">
        <v>0.104</v>
      </c>
      <c r="I161" s="1">
        <v>2147.1999999999998</v>
      </c>
      <c r="J161" s="4">
        <v>6.6199999999999995E-2</v>
      </c>
      <c r="K161" s="4">
        <v>-9.0800000000000006E-2</v>
      </c>
    </row>
    <row r="162" spans="1:11" x14ac:dyDescent="0.15">
      <c r="A162" s="1">
        <v>456</v>
      </c>
      <c r="B162" s="1">
        <v>123570728</v>
      </c>
      <c r="C162" s="1">
        <v>-101658478510080</v>
      </c>
      <c r="D162" s="1">
        <v>24.1</v>
      </c>
      <c r="E162" s="1">
        <v>142.4</v>
      </c>
      <c r="F162" s="4">
        <v>14.9</v>
      </c>
      <c r="G162" s="1">
        <v>143.80000000000001</v>
      </c>
      <c r="H162" s="4">
        <v>0.104</v>
      </c>
      <c r="I162" s="1">
        <v>2147.3000000000002</v>
      </c>
      <c r="J162" s="4">
        <v>6.6199999999999995E-2</v>
      </c>
      <c r="K162" s="4">
        <v>-9.0800000000000006E-2</v>
      </c>
    </row>
    <row r="163" spans="1:11" x14ac:dyDescent="0.15">
      <c r="A163" s="1">
        <v>457</v>
      </c>
      <c r="B163" s="1">
        <v>123787072</v>
      </c>
      <c r="C163" s="1">
        <v>-101668377067520</v>
      </c>
      <c r="D163" s="1">
        <v>24.1</v>
      </c>
      <c r="E163" s="1">
        <v>143.19999999999999</v>
      </c>
      <c r="F163" s="4">
        <v>14.9</v>
      </c>
      <c r="G163" s="1">
        <v>143.80000000000001</v>
      </c>
      <c r="H163" s="4">
        <v>0.104</v>
      </c>
      <c r="I163" s="1">
        <v>2147.4</v>
      </c>
      <c r="J163" s="4">
        <v>6.6199999999999995E-2</v>
      </c>
      <c r="K163" s="4">
        <v>-9.0800000000000006E-2</v>
      </c>
    </row>
    <row r="164" spans="1:11" x14ac:dyDescent="0.15">
      <c r="A164" s="1">
        <v>458</v>
      </c>
      <c r="B164" s="1">
        <v>124164136</v>
      </c>
      <c r="C164" s="1">
        <v>-101656633016320</v>
      </c>
      <c r="D164" s="1">
        <v>24.1</v>
      </c>
      <c r="E164" s="1">
        <v>143.9</v>
      </c>
      <c r="F164" s="4">
        <v>14.9</v>
      </c>
      <c r="G164" s="1">
        <v>143.80000000000001</v>
      </c>
      <c r="H164" s="4">
        <v>0.104</v>
      </c>
      <c r="I164" s="1">
        <v>2147.4</v>
      </c>
      <c r="J164" s="4">
        <v>6.6199999999999995E-2</v>
      </c>
      <c r="K164" s="4">
        <v>-9.0800000000000006E-2</v>
      </c>
    </row>
    <row r="165" spans="1:11" x14ac:dyDescent="0.15">
      <c r="A165" s="1">
        <v>459</v>
      </c>
      <c r="B165" s="1">
        <v>124348144</v>
      </c>
      <c r="C165" s="1">
        <v>-101656196808704</v>
      </c>
      <c r="D165" s="1">
        <v>24.2</v>
      </c>
      <c r="E165" s="1">
        <v>144.6</v>
      </c>
      <c r="F165" s="4">
        <v>14.9</v>
      </c>
      <c r="G165" s="1">
        <v>143.80000000000001</v>
      </c>
      <c r="H165" s="4">
        <v>0.104</v>
      </c>
      <c r="I165" s="1">
        <v>2147.4</v>
      </c>
      <c r="J165" s="4">
        <v>6.6199999999999995E-2</v>
      </c>
      <c r="K165" s="4">
        <v>-9.0800000000000006E-2</v>
      </c>
    </row>
    <row r="166" spans="1:11" x14ac:dyDescent="0.15">
      <c r="A166" s="1">
        <v>460</v>
      </c>
      <c r="B166" s="1">
        <v>124548400</v>
      </c>
      <c r="C166" s="1">
        <v>-101661087367168</v>
      </c>
      <c r="D166" s="1">
        <v>24.2</v>
      </c>
      <c r="E166" s="1">
        <v>145.30000000000001</v>
      </c>
      <c r="F166" s="4">
        <v>14.9</v>
      </c>
      <c r="G166" s="1">
        <v>143.80000000000001</v>
      </c>
      <c r="H166" s="4">
        <v>0.104</v>
      </c>
      <c r="I166" s="1">
        <v>2147.4</v>
      </c>
      <c r="J166" s="4">
        <v>6.6199999999999995E-2</v>
      </c>
      <c r="K166" s="4">
        <v>-9.0800000000000006E-2</v>
      </c>
    </row>
    <row r="167" spans="1:11" x14ac:dyDescent="0.15">
      <c r="A167" s="1">
        <v>461</v>
      </c>
      <c r="B167" s="1">
        <v>124757472</v>
      </c>
      <c r="C167" s="1">
        <v>-101663369068544</v>
      </c>
      <c r="D167" s="1">
        <v>24.2</v>
      </c>
      <c r="E167" s="1">
        <v>146.1</v>
      </c>
      <c r="F167" s="4">
        <v>14.9</v>
      </c>
      <c r="G167" s="1">
        <v>143.80000000000001</v>
      </c>
      <c r="H167" s="4">
        <v>0.104</v>
      </c>
      <c r="I167" s="1">
        <v>2147.5</v>
      </c>
      <c r="J167" s="4">
        <v>6.6199999999999995E-2</v>
      </c>
      <c r="K167" s="4">
        <v>-9.0800000000000006E-2</v>
      </c>
    </row>
    <row r="168" spans="1:11" x14ac:dyDescent="0.15">
      <c r="A168" s="1">
        <v>462</v>
      </c>
      <c r="B168" s="1">
        <v>124884296</v>
      </c>
      <c r="C168" s="1">
        <v>-101656960172032</v>
      </c>
      <c r="D168" s="1">
        <v>24.2</v>
      </c>
      <c r="E168" s="1">
        <v>146.80000000000001</v>
      </c>
      <c r="F168" s="4">
        <v>14.9</v>
      </c>
      <c r="G168" s="1">
        <v>143.80000000000001</v>
      </c>
      <c r="H168" s="4">
        <v>0.104</v>
      </c>
      <c r="I168" s="1">
        <v>2147.6</v>
      </c>
      <c r="J168" s="4">
        <v>6.6199999999999995E-2</v>
      </c>
      <c r="K168" s="4">
        <v>-9.0800000000000006E-2</v>
      </c>
    </row>
    <row r="169" spans="1:11" x14ac:dyDescent="0.15">
      <c r="A169" s="1">
        <v>463</v>
      </c>
      <c r="B169" s="1">
        <v>125033432</v>
      </c>
      <c r="C169" s="1">
        <v>-101671967391744</v>
      </c>
      <c r="D169" s="1">
        <v>24.2</v>
      </c>
      <c r="E169" s="1">
        <v>147.5</v>
      </c>
      <c r="F169" s="4">
        <v>14.9</v>
      </c>
      <c r="G169" s="1">
        <v>143.80000000000001</v>
      </c>
      <c r="H169" s="4">
        <v>0.104</v>
      </c>
      <c r="I169" s="1">
        <v>2147.6</v>
      </c>
      <c r="J169" s="4">
        <v>6.6199999999999995E-2</v>
      </c>
      <c r="K169" s="4">
        <v>-9.0800000000000006E-2</v>
      </c>
    </row>
    <row r="170" spans="1:11" x14ac:dyDescent="0.15">
      <c r="A170" s="1">
        <v>464</v>
      </c>
      <c r="B170" s="1">
        <v>125151296</v>
      </c>
      <c r="C170" s="1">
        <v>-101659023769600</v>
      </c>
      <c r="D170" s="1">
        <v>24.2</v>
      </c>
      <c r="E170" s="1">
        <v>148.19999999999999</v>
      </c>
      <c r="F170" s="4">
        <v>14.9</v>
      </c>
      <c r="G170" s="1">
        <v>143.80000000000001</v>
      </c>
      <c r="H170" s="4">
        <v>0.104</v>
      </c>
      <c r="I170" s="1">
        <v>2147.6</v>
      </c>
      <c r="J170" s="4">
        <v>6.6199999999999995E-2</v>
      </c>
      <c r="K170" s="4">
        <v>-9.0800000000000006E-2</v>
      </c>
    </row>
    <row r="171" spans="1:11" x14ac:dyDescent="0.15">
      <c r="A171" s="1">
        <v>465</v>
      </c>
      <c r="B171" s="1">
        <v>125277120</v>
      </c>
      <c r="C171" s="1">
        <v>-101654997237760</v>
      </c>
      <c r="D171" s="1">
        <v>24.2</v>
      </c>
      <c r="E171" s="1">
        <v>148.9</v>
      </c>
      <c r="F171" s="4">
        <v>14.9</v>
      </c>
      <c r="G171" s="1">
        <v>143.80000000000001</v>
      </c>
      <c r="H171" s="4">
        <v>0.104</v>
      </c>
      <c r="I171" s="1">
        <v>2147.6</v>
      </c>
      <c r="J171" s="4">
        <v>6.6199999999999995E-2</v>
      </c>
      <c r="K171" s="4">
        <v>-9.0800000000000006E-2</v>
      </c>
    </row>
    <row r="172" spans="1:11" x14ac:dyDescent="0.15">
      <c r="A172" s="1">
        <v>466</v>
      </c>
      <c r="B172" s="1">
        <v>125415744</v>
      </c>
      <c r="C172" s="1">
        <v>-101658805665792</v>
      </c>
      <c r="D172" s="1">
        <v>24.2</v>
      </c>
      <c r="E172" s="1">
        <v>149.69999999999999</v>
      </c>
      <c r="F172" s="4">
        <v>14.9</v>
      </c>
      <c r="G172" s="1">
        <v>143.80000000000001</v>
      </c>
      <c r="H172" s="4">
        <v>0.104</v>
      </c>
      <c r="I172" s="1">
        <v>2147.6</v>
      </c>
      <c r="J172" s="4">
        <v>6.6199999999999995E-2</v>
      </c>
      <c r="K172" s="4">
        <v>-9.0800000000000006E-2</v>
      </c>
    </row>
    <row r="173" spans="1:11" x14ac:dyDescent="0.15">
      <c r="A173" s="1">
        <v>467</v>
      </c>
      <c r="B173" s="1">
        <v>125514400</v>
      </c>
      <c r="C173" s="1">
        <v>-101645543276544</v>
      </c>
      <c r="D173" s="1">
        <v>24.3</v>
      </c>
      <c r="E173" s="1">
        <v>150.4</v>
      </c>
      <c r="F173" s="4">
        <v>14.9</v>
      </c>
      <c r="G173" s="1">
        <v>143.80000000000001</v>
      </c>
      <c r="H173" s="4">
        <v>0.104</v>
      </c>
      <c r="I173" s="1">
        <v>2147.6</v>
      </c>
      <c r="J173" s="4">
        <v>6.6199999999999995E-2</v>
      </c>
      <c r="K173" s="4">
        <v>-9.0800000000000006E-2</v>
      </c>
    </row>
    <row r="174" spans="1:11" x14ac:dyDescent="0.15">
      <c r="A174" s="1">
        <v>468</v>
      </c>
      <c r="B174" s="1">
        <v>125644688</v>
      </c>
      <c r="C174" s="1">
        <v>-101644670861312</v>
      </c>
      <c r="D174" s="1">
        <v>24.3</v>
      </c>
      <c r="E174" s="1">
        <v>151.1</v>
      </c>
      <c r="F174" s="4">
        <v>14.9</v>
      </c>
      <c r="G174" s="1">
        <v>143.80000000000001</v>
      </c>
      <c r="H174" s="4">
        <v>0.104</v>
      </c>
      <c r="I174" s="1">
        <v>2147.6999999999998</v>
      </c>
      <c r="J174" s="4">
        <v>6.6199999999999995E-2</v>
      </c>
      <c r="K174" s="4">
        <v>-9.0800000000000006E-2</v>
      </c>
    </row>
    <row r="175" spans="1:11" x14ac:dyDescent="0.15">
      <c r="A175" s="1">
        <v>469</v>
      </c>
      <c r="B175" s="1">
        <v>125815960</v>
      </c>
      <c r="C175" s="1">
        <v>-101643362238464</v>
      </c>
      <c r="D175" s="1">
        <v>24.3</v>
      </c>
      <c r="E175" s="1">
        <v>151.80000000000001</v>
      </c>
      <c r="F175" s="4">
        <v>14.9</v>
      </c>
      <c r="G175" s="1">
        <v>143.80000000000001</v>
      </c>
      <c r="H175" s="4">
        <v>0.104</v>
      </c>
      <c r="I175" s="1">
        <v>2147.6999999999998</v>
      </c>
      <c r="J175" s="4">
        <v>6.6199999999999995E-2</v>
      </c>
      <c r="K175" s="4">
        <v>-9.0800000000000006E-2</v>
      </c>
    </row>
    <row r="176" spans="1:11" x14ac:dyDescent="0.15">
      <c r="A176" s="1">
        <v>470</v>
      </c>
      <c r="B176" s="1">
        <v>125914568</v>
      </c>
      <c r="C176" s="1">
        <v>-101662068834304</v>
      </c>
      <c r="D176" s="1">
        <v>24.3</v>
      </c>
      <c r="E176" s="1">
        <v>152.5</v>
      </c>
      <c r="F176" s="4">
        <v>14.9</v>
      </c>
      <c r="G176" s="1">
        <v>143.80000000000001</v>
      </c>
      <c r="H176" s="4">
        <v>0.104</v>
      </c>
      <c r="I176" s="1">
        <v>2147.8000000000002</v>
      </c>
      <c r="J176" s="4">
        <v>6.6199999999999995E-2</v>
      </c>
      <c r="K176" s="4">
        <v>-9.0800000000000006E-2</v>
      </c>
    </row>
    <row r="177" spans="1:11" x14ac:dyDescent="0.15">
      <c r="A177" s="1">
        <v>471</v>
      </c>
      <c r="B177" s="1">
        <v>21297890</v>
      </c>
      <c r="C177" s="1">
        <v>-103721656647680</v>
      </c>
      <c r="D177" s="1">
        <v>24.1</v>
      </c>
      <c r="E177" s="1">
        <v>153.30000000000001</v>
      </c>
      <c r="F177" s="4">
        <v>12.3</v>
      </c>
      <c r="G177" s="1">
        <v>114.5</v>
      </c>
      <c r="H177" s="4">
        <v>0.108</v>
      </c>
      <c r="I177" s="1">
        <v>1408.5</v>
      </c>
      <c r="J177" s="4">
        <v>6.1499999999999999E-2</v>
      </c>
      <c r="K177" s="4">
        <v>-9.0999999999999998E-2</v>
      </c>
    </row>
    <row r="178" spans="1:11" x14ac:dyDescent="0.15">
      <c r="A178" s="1">
        <v>472</v>
      </c>
      <c r="B178" s="1">
        <v>2096.5</v>
      </c>
      <c r="C178" s="1">
        <v>-101916612755456</v>
      </c>
      <c r="D178" s="1">
        <v>24.2</v>
      </c>
      <c r="E178" s="1">
        <v>153.9</v>
      </c>
      <c r="F178" s="4">
        <v>1.61E-2</v>
      </c>
      <c r="G178" s="1">
        <v>0.1</v>
      </c>
      <c r="H178" s="4">
        <v>0.14099999999999999</v>
      </c>
      <c r="I178" s="1">
        <v>0</v>
      </c>
      <c r="J178" s="4">
        <v>3.6799999999999999E-2</v>
      </c>
      <c r="K178" s="4">
        <v>-9.0899999999999995E-2</v>
      </c>
    </row>
    <row r="179" spans="1:11" x14ac:dyDescent="0.15">
      <c r="A179" s="1">
        <v>473</v>
      </c>
      <c r="B179" s="1">
        <v>1880.6</v>
      </c>
      <c r="C179" s="1">
        <v>-101927836712960</v>
      </c>
      <c r="D179" s="1">
        <v>24.2</v>
      </c>
      <c r="E179" s="1">
        <v>154.6</v>
      </c>
      <c r="F179" s="4">
        <v>6.8199999999999997E-3</v>
      </c>
      <c r="G179" s="1">
        <v>0</v>
      </c>
      <c r="H179" s="4">
        <v>0.19600000000000001</v>
      </c>
      <c r="I179" s="1">
        <v>0</v>
      </c>
      <c r="J179" s="4">
        <v>3.3700000000000001E-2</v>
      </c>
      <c r="K179" s="4">
        <v>-9.0899999999999995E-2</v>
      </c>
    </row>
    <row r="180" spans="1:11" x14ac:dyDescent="0.15">
      <c r="A180" s="1">
        <v>474</v>
      </c>
      <c r="B180" s="1">
        <v>1731</v>
      </c>
      <c r="C180" s="1">
        <v>-101921075494912</v>
      </c>
      <c r="D180" s="1">
        <v>24.1</v>
      </c>
      <c r="E180" s="1">
        <v>155.1</v>
      </c>
      <c r="F180" s="4">
        <v>4.4200000000000003E-3</v>
      </c>
      <c r="G180" s="1">
        <v>0</v>
      </c>
      <c r="H180" s="4">
        <v>0.25900000000000001</v>
      </c>
      <c r="I180" s="1">
        <v>0</v>
      </c>
      <c r="J180" s="4">
        <v>3.1399999999999997E-2</v>
      </c>
      <c r="K180" s="4">
        <v>-9.0899999999999995E-2</v>
      </c>
    </row>
    <row r="181" spans="1:11" x14ac:dyDescent="0.15">
      <c r="A181" s="1">
        <v>475</v>
      </c>
      <c r="B181" s="1">
        <v>1618.7</v>
      </c>
      <c r="C181" s="1">
        <v>-102354791694336</v>
      </c>
      <c r="D181" s="1">
        <v>24.2</v>
      </c>
      <c r="E181" s="1">
        <v>155.5</v>
      </c>
      <c r="F181" s="4">
        <v>3.7499999999999999E-3</v>
      </c>
      <c r="G181" s="1">
        <v>0</v>
      </c>
      <c r="H181" s="4">
        <v>0.371</v>
      </c>
      <c r="I181" s="1">
        <v>0</v>
      </c>
      <c r="J181" s="4">
        <v>2.9499999999999998E-2</v>
      </c>
      <c r="K181" s="4">
        <v>-9.0899999999999995E-2</v>
      </c>
    </row>
    <row r="182" spans="1:11" x14ac:dyDescent="0.15">
      <c r="A182" s="1">
        <v>476</v>
      </c>
      <c r="B182" s="1">
        <v>1530.2</v>
      </c>
      <c r="C182" s="1">
        <v>-103251651330048</v>
      </c>
      <c r="D182" s="1">
        <v>24.2</v>
      </c>
      <c r="E182" s="1">
        <v>155.9</v>
      </c>
      <c r="F182" s="4">
        <v>3.14E-3</v>
      </c>
      <c r="G182" s="1">
        <v>0</v>
      </c>
      <c r="H182" s="4">
        <v>0.84799999999999998</v>
      </c>
      <c r="I182" s="1">
        <v>0</v>
      </c>
      <c r="J182" s="4">
        <v>2.8000000000000001E-2</v>
      </c>
      <c r="K182" s="4">
        <v>-9.0999999999999998E-2</v>
      </c>
    </row>
    <row r="183" spans="1:11" x14ac:dyDescent="0.15">
      <c r="A183" s="1">
        <v>477</v>
      </c>
      <c r="B183" s="1">
        <v>1458.3</v>
      </c>
      <c r="C183" s="1">
        <v>-104100679122944</v>
      </c>
      <c r="D183" s="1">
        <v>24.2</v>
      </c>
      <c r="E183" s="1">
        <v>156.19999999999999</v>
      </c>
      <c r="F183" s="4">
        <v>2.9499999999999999E-3</v>
      </c>
      <c r="G183" s="1">
        <v>0</v>
      </c>
      <c r="H183" s="4">
        <v>-1.65</v>
      </c>
      <c r="I183" s="1">
        <v>0</v>
      </c>
      <c r="J183" s="4">
        <v>2.6700000000000002E-2</v>
      </c>
      <c r="K183" s="4">
        <v>-9.0999999999999998E-2</v>
      </c>
    </row>
    <row r="184" spans="1:11" x14ac:dyDescent="0.15">
      <c r="A184" s="1">
        <v>478</v>
      </c>
      <c r="B184" s="1">
        <v>1398.4</v>
      </c>
      <c r="C184" s="1">
        <v>-104794106626048</v>
      </c>
      <c r="D184" s="1">
        <v>24.3</v>
      </c>
      <c r="E184" s="1">
        <v>156.4</v>
      </c>
      <c r="F184" s="4">
        <v>2.7799999999999999E-3</v>
      </c>
      <c r="G184" s="1">
        <v>0</v>
      </c>
      <c r="H184" s="4">
        <v>-1.03</v>
      </c>
      <c r="I184" s="1">
        <v>0</v>
      </c>
      <c r="J184" s="4">
        <v>2.5600000000000001E-2</v>
      </c>
      <c r="K184" s="4">
        <v>-9.11E-2</v>
      </c>
    </row>
    <row r="185" spans="1:11" x14ac:dyDescent="0.15">
      <c r="A185" s="1">
        <v>479</v>
      </c>
      <c r="B185" s="1">
        <v>1347.3</v>
      </c>
      <c r="C185" s="1">
        <v>-105599731761152</v>
      </c>
      <c r="D185" s="1">
        <v>24.3</v>
      </c>
      <c r="E185" s="1">
        <v>156.6</v>
      </c>
      <c r="F185" s="4">
        <v>2.5300000000000001E-3</v>
      </c>
      <c r="G185" s="1">
        <v>0</v>
      </c>
      <c r="H185" s="4">
        <v>-0.46300000000000002</v>
      </c>
      <c r="I185" s="1">
        <v>0</v>
      </c>
      <c r="J185" s="4">
        <v>2.47E-2</v>
      </c>
      <c r="K185" s="4">
        <v>-9.11E-2</v>
      </c>
    </row>
    <row r="186" spans="1:11" x14ac:dyDescent="0.15">
      <c r="A186" s="1">
        <v>480</v>
      </c>
      <c r="B186" s="1">
        <v>1303.2</v>
      </c>
      <c r="C186" s="1">
        <v>-106617613844480</v>
      </c>
      <c r="D186" s="1">
        <v>24.3</v>
      </c>
      <c r="E186" s="1">
        <v>156.80000000000001</v>
      </c>
      <c r="F186" s="4">
        <v>2.2100000000000002E-3</v>
      </c>
      <c r="G186" s="1">
        <v>0</v>
      </c>
      <c r="H186" s="4">
        <v>-0.34699999999999998</v>
      </c>
      <c r="I186" s="1">
        <v>0</v>
      </c>
      <c r="J186" s="4">
        <v>2.3800000000000002E-2</v>
      </c>
      <c r="K186" s="4">
        <v>-9.1200000000000003E-2</v>
      </c>
    </row>
    <row r="187" spans="1:11" x14ac:dyDescent="0.15">
      <c r="A187" s="1">
        <v>481</v>
      </c>
      <c r="B187" s="1">
        <v>1264.5</v>
      </c>
      <c r="C187" s="1">
        <v>-107876106371072</v>
      </c>
      <c r="D187" s="1">
        <v>24.3</v>
      </c>
      <c r="E187" s="1">
        <v>156.9</v>
      </c>
      <c r="F187" s="4">
        <v>2.2699999999999999E-3</v>
      </c>
      <c r="G187" s="1">
        <v>0</v>
      </c>
      <c r="H187" s="4">
        <v>-0.25</v>
      </c>
      <c r="I187" s="1">
        <v>0</v>
      </c>
      <c r="J187" s="4">
        <v>2.3099999999999999E-2</v>
      </c>
      <c r="K187" s="4">
        <v>-9.1300000000000006E-2</v>
      </c>
    </row>
    <row r="188" spans="1:11" x14ac:dyDescent="0.15">
      <c r="A188" s="1">
        <v>482</v>
      </c>
      <c r="B188" s="1">
        <v>1230.2</v>
      </c>
      <c r="C188" s="1">
        <v>-108927643549696</v>
      </c>
      <c r="D188" s="1">
        <v>24.3</v>
      </c>
      <c r="E188" s="1">
        <v>157.1</v>
      </c>
      <c r="F188" s="4">
        <v>2.2499999999999998E-3</v>
      </c>
      <c r="G188" s="1">
        <v>0</v>
      </c>
      <c r="H188" s="4">
        <v>-0.23799999999999999</v>
      </c>
      <c r="I188" s="1">
        <v>0</v>
      </c>
      <c r="J188" s="4">
        <v>2.2499999999999999E-2</v>
      </c>
      <c r="K188" s="4">
        <v>-9.1399999999999995E-2</v>
      </c>
    </row>
    <row r="189" spans="1:11" x14ac:dyDescent="0.15">
      <c r="A189" s="1">
        <v>483</v>
      </c>
      <c r="B189" s="1">
        <v>1199.5999999999999</v>
      </c>
      <c r="C189" s="1">
        <v>-109442779578368</v>
      </c>
      <c r="D189" s="1">
        <v>24.3</v>
      </c>
      <c r="E189" s="1">
        <v>157.19999999999999</v>
      </c>
      <c r="F189" s="4">
        <v>1.9400000000000001E-3</v>
      </c>
      <c r="G189" s="1">
        <v>0</v>
      </c>
      <c r="H189" s="4">
        <v>-0.18</v>
      </c>
      <c r="I189" s="1">
        <v>0</v>
      </c>
      <c r="J189" s="4">
        <v>2.1899999999999999E-2</v>
      </c>
      <c r="K189" s="4">
        <v>-9.1399999999999995E-2</v>
      </c>
    </row>
    <row r="190" spans="1:11" x14ac:dyDescent="0.15">
      <c r="A190" s="1">
        <v>484</v>
      </c>
      <c r="B190" s="1">
        <v>1171.8</v>
      </c>
      <c r="C190" s="1">
        <v>-109750356279296</v>
      </c>
      <c r="D190" s="1">
        <v>24.3</v>
      </c>
      <c r="E190" s="1">
        <v>157.30000000000001</v>
      </c>
      <c r="F190" s="4">
        <v>2.0200000000000001E-3</v>
      </c>
      <c r="G190" s="1">
        <v>0</v>
      </c>
      <c r="H190" s="4">
        <v>-0.19400000000000001</v>
      </c>
      <c r="I190" s="1">
        <v>0</v>
      </c>
      <c r="J190" s="4">
        <v>2.1399999999999999E-2</v>
      </c>
      <c r="K190" s="4">
        <v>-9.1399999999999995E-2</v>
      </c>
    </row>
    <row r="191" spans="1:11" x14ac:dyDescent="0.15">
      <c r="A191" s="1">
        <v>485</v>
      </c>
      <c r="B191" s="1">
        <v>1146.7</v>
      </c>
      <c r="C191" s="1">
        <v>-109994590601216</v>
      </c>
      <c r="D191" s="1">
        <v>24.3</v>
      </c>
      <c r="E191" s="1">
        <v>157.30000000000001</v>
      </c>
      <c r="F191" s="4">
        <v>1.7700000000000001E-3</v>
      </c>
      <c r="G191" s="1">
        <v>0</v>
      </c>
      <c r="H191" s="4">
        <v>-0.16700000000000001</v>
      </c>
      <c r="I191" s="1">
        <v>0</v>
      </c>
      <c r="J191" s="4">
        <v>2.0899999999999998E-2</v>
      </c>
      <c r="K191" s="4">
        <v>-9.1399999999999995E-2</v>
      </c>
    </row>
    <row r="192" spans="1:11" x14ac:dyDescent="0.15">
      <c r="A192" s="1">
        <v>486</v>
      </c>
      <c r="B192" s="1">
        <v>1123.7</v>
      </c>
      <c r="C192" s="1">
        <v>-110223607988224</v>
      </c>
      <c r="D192" s="1">
        <v>24.3</v>
      </c>
      <c r="E192" s="1">
        <v>157.4</v>
      </c>
      <c r="F192" s="4">
        <v>1.6199999999999999E-3</v>
      </c>
      <c r="G192" s="1">
        <v>0</v>
      </c>
      <c r="H192" s="4">
        <v>-0.14599999999999999</v>
      </c>
      <c r="I192" s="1">
        <v>0</v>
      </c>
      <c r="J192" s="4">
        <v>2.0400000000000001E-2</v>
      </c>
      <c r="K192" s="4">
        <v>-9.1399999999999995E-2</v>
      </c>
    </row>
    <row r="193" spans="1:11" x14ac:dyDescent="0.15">
      <c r="A193" s="1">
        <v>487</v>
      </c>
      <c r="B193" s="1">
        <v>1102.4000000000001</v>
      </c>
      <c r="C193" s="1">
        <v>-110455662051328</v>
      </c>
      <c r="D193" s="1">
        <v>24.3</v>
      </c>
      <c r="E193" s="1">
        <v>157.4</v>
      </c>
      <c r="F193" s="4">
        <v>1.73E-3</v>
      </c>
      <c r="G193" s="1">
        <v>0</v>
      </c>
      <c r="H193" s="4">
        <v>-0.14099999999999999</v>
      </c>
      <c r="I193" s="1">
        <v>0</v>
      </c>
      <c r="J193" s="4">
        <v>0.02</v>
      </c>
      <c r="K193" s="4">
        <v>-9.1499999999999998E-2</v>
      </c>
    </row>
    <row r="194" spans="1:11" x14ac:dyDescent="0.15">
      <c r="A194" s="1">
        <v>488</v>
      </c>
      <c r="B194" s="1">
        <v>1082.8</v>
      </c>
      <c r="C194" s="1">
        <v>-110649917046784</v>
      </c>
      <c r="D194" s="1">
        <v>24.4</v>
      </c>
      <c r="E194" s="1">
        <v>157.4</v>
      </c>
      <c r="F194" s="4">
        <v>1.8699999999999999E-3</v>
      </c>
      <c r="G194" s="1">
        <v>0</v>
      </c>
      <c r="H194" s="4">
        <v>-0.161</v>
      </c>
      <c r="I194" s="1">
        <v>0</v>
      </c>
      <c r="J194" s="4">
        <v>1.9599999999999999E-2</v>
      </c>
      <c r="K194" s="4">
        <v>-9.1499999999999998E-2</v>
      </c>
    </row>
    <row r="195" spans="1:11" x14ac:dyDescent="0.15">
      <c r="A195" s="1">
        <v>489</v>
      </c>
      <c r="B195" s="1">
        <v>1064.5999999999999</v>
      </c>
      <c r="C195" s="1">
        <v>-110853567283200</v>
      </c>
      <c r="D195" s="1">
        <v>24.4</v>
      </c>
      <c r="E195" s="1">
        <v>157.4</v>
      </c>
      <c r="F195" s="4">
        <v>1.6900000000000001E-3</v>
      </c>
      <c r="G195" s="1">
        <v>0</v>
      </c>
      <c r="H195" s="4">
        <v>-0.13800000000000001</v>
      </c>
      <c r="I195" s="1">
        <v>0</v>
      </c>
      <c r="J195" s="4">
        <v>1.9300000000000001E-2</v>
      </c>
      <c r="K195" s="4">
        <v>-9.1499999999999998E-2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workbookViewId="0">
      <selection activeCell="B198" sqref="B198"/>
    </sheetView>
  </sheetViews>
  <sheetFormatPr baseColWidth="10" defaultColWidth="6.33203125" defaultRowHeight="11" x14ac:dyDescent="0.15"/>
  <cols>
    <col min="1" max="9" width="6.33203125" style="1"/>
    <col min="10" max="10" width="6.83203125" style="1" customWidth="1"/>
    <col min="11" max="11" width="6.6640625" style="1" customWidth="1"/>
    <col min="12" max="16384" width="6.33203125" style="1"/>
  </cols>
  <sheetData>
    <row r="1" spans="1:11" x14ac:dyDescent="0.15">
      <c r="A1" s="1" t="s">
        <v>53</v>
      </c>
      <c r="C1" s="1" t="s">
        <v>48</v>
      </c>
      <c r="E1" s="1">
        <v>11.37</v>
      </c>
    </row>
    <row r="3" spans="1:1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15">
      <c r="A4" s="1">
        <v>452</v>
      </c>
      <c r="B4" s="1">
        <v>281.60000000000002</v>
      </c>
      <c r="C4" s="1">
        <v>100785233920</v>
      </c>
      <c r="D4" s="1">
        <v>24</v>
      </c>
      <c r="E4" s="1">
        <v>52</v>
      </c>
      <c r="F4" s="4">
        <v>2.7399999999999998E-3</v>
      </c>
      <c r="G4" s="1">
        <v>0</v>
      </c>
      <c r="H4" s="4">
        <v>-0.13600000000000001</v>
      </c>
      <c r="I4" s="1">
        <v>0</v>
      </c>
      <c r="J4" s="4">
        <v>3.7200000000000002E-3</v>
      </c>
      <c r="K4" s="4">
        <v>9.0700000000000003E-2</v>
      </c>
    </row>
    <row r="5" spans="1:11" x14ac:dyDescent="0.15">
      <c r="A5" s="1">
        <v>453</v>
      </c>
      <c r="B5" s="1">
        <v>281.3</v>
      </c>
      <c r="C5" s="1">
        <v>100732297216</v>
      </c>
      <c r="D5" s="1">
        <v>24.1</v>
      </c>
      <c r="E5" s="1">
        <v>51.9</v>
      </c>
      <c r="F5" s="4">
        <v>2.6800000000000001E-3</v>
      </c>
      <c r="G5" s="1">
        <v>0</v>
      </c>
      <c r="H5" s="4">
        <v>-0.13200000000000001</v>
      </c>
      <c r="I5" s="1">
        <v>0</v>
      </c>
      <c r="J5" s="4">
        <v>3.7200000000000002E-3</v>
      </c>
      <c r="K5" s="4">
        <v>9.0700000000000003E-2</v>
      </c>
    </row>
    <row r="6" spans="1:11" x14ac:dyDescent="0.15">
      <c r="A6" s="1">
        <v>454</v>
      </c>
      <c r="B6" s="1">
        <v>281</v>
      </c>
      <c r="C6" s="1">
        <v>100751433728</v>
      </c>
      <c r="D6" s="1">
        <v>24.1</v>
      </c>
      <c r="E6" s="1">
        <v>51.8</v>
      </c>
      <c r="F6" s="4">
        <v>2.63E-3</v>
      </c>
      <c r="G6" s="1">
        <v>0</v>
      </c>
      <c r="H6" s="4">
        <v>-0.126</v>
      </c>
      <c r="I6" s="1">
        <v>0</v>
      </c>
      <c r="J6" s="4">
        <v>3.7100000000000002E-3</v>
      </c>
      <c r="K6" s="4">
        <v>9.0700000000000003E-2</v>
      </c>
    </row>
    <row r="7" spans="1:11" x14ac:dyDescent="0.15">
      <c r="A7" s="1">
        <v>455</v>
      </c>
      <c r="B7" s="1">
        <v>280.7</v>
      </c>
      <c r="C7" s="1">
        <v>100769021952</v>
      </c>
      <c r="D7" s="1">
        <v>24.1</v>
      </c>
      <c r="E7" s="1">
        <v>51.7</v>
      </c>
      <c r="F7" s="4">
        <v>2.9099999999999998E-3</v>
      </c>
      <c r="G7" s="1">
        <v>0</v>
      </c>
      <c r="H7" s="4">
        <v>-0.14899999999999999</v>
      </c>
      <c r="I7" s="1">
        <v>0</v>
      </c>
      <c r="J7" s="4">
        <v>3.7100000000000002E-3</v>
      </c>
      <c r="K7" s="4">
        <v>9.0700000000000003E-2</v>
      </c>
    </row>
    <row r="8" spans="1:11" x14ac:dyDescent="0.15">
      <c r="A8" s="1">
        <v>456</v>
      </c>
      <c r="B8" s="1">
        <v>280.39999999999998</v>
      </c>
      <c r="C8" s="1">
        <v>100761608192</v>
      </c>
      <c r="D8" s="1">
        <v>24.1</v>
      </c>
      <c r="E8" s="1">
        <v>51.6</v>
      </c>
      <c r="F8" s="4">
        <v>2.8400000000000001E-3</v>
      </c>
      <c r="G8" s="1">
        <v>0</v>
      </c>
      <c r="H8" s="4">
        <v>-0.13400000000000001</v>
      </c>
      <c r="I8" s="1">
        <v>0</v>
      </c>
      <c r="J8" s="4">
        <v>3.7000000000000002E-3</v>
      </c>
      <c r="K8" s="4">
        <v>9.0700000000000003E-2</v>
      </c>
    </row>
    <row r="9" spans="1:11" x14ac:dyDescent="0.15">
      <c r="A9" s="1">
        <v>457</v>
      </c>
      <c r="B9" s="1">
        <v>280</v>
      </c>
      <c r="C9" s="1">
        <v>101234302976</v>
      </c>
      <c r="D9" s="1">
        <v>24</v>
      </c>
      <c r="E9" s="1">
        <v>51.5</v>
      </c>
      <c r="F9" s="4">
        <v>2.9099999999999998E-3</v>
      </c>
      <c r="G9" s="1">
        <v>0</v>
      </c>
      <c r="H9" s="4">
        <v>-0.14499999999999999</v>
      </c>
      <c r="I9" s="1">
        <v>0</v>
      </c>
      <c r="J9" s="4">
        <v>3.6900000000000001E-3</v>
      </c>
      <c r="K9" s="4">
        <v>9.0700000000000003E-2</v>
      </c>
    </row>
    <row r="10" spans="1:11" x14ac:dyDescent="0.15">
      <c r="A10" s="1">
        <v>458</v>
      </c>
      <c r="B10" s="1">
        <v>279.7</v>
      </c>
      <c r="C10" s="1">
        <v>100913127424</v>
      </c>
      <c r="D10" s="1">
        <v>24</v>
      </c>
      <c r="E10" s="1">
        <v>51.4</v>
      </c>
      <c r="F10" s="4">
        <v>3.0300000000000001E-3</v>
      </c>
      <c r="G10" s="1">
        <v>0</v>
      </c>
      <c r="H10" s="4">
        <v>-0.151</v>
      </c>
      <c r="I10" s="1">
        <v>0</v>
      </c>
      <c r="J10" s="4">
        <v>3.6900000000000001E-3</v>
      </c>
      <c r="K10" s="4">
        <v>9.0700000000000003E-2</v>
      </c>
    </row>
    <row r="11" spans="1:11" x14ac:dyDescent="0.15">
      <c r="A11" s="1">
        <v>459</v>
      </c>
      <c r="B11" s="1">
        <v>279.39999999999998</v>
      </c>
      <c r="C11" s="1">
        <v>100763500544</v>
      </c>
      <c r="D11" s="1">
        <v>24.1</v>
      </c>
      <c r="E11" s="1">
        <v>51.3</v>
      </c>
      <c r="F11" s="4">
        <v>2.8900000000000002E-3</v>
      </c>
      <c r="G11" s="1">
        <v>0</v>
      </c>
      <c r="H11" s="4">
        <v>-0.13900000000000001</v>
      </c>
      <c r="I11" s="1">
        <v>0</v>
      </c>
      <c r="J11" s="4">
        <v>3.6800000000000001E-3</v>
      </c>
      <c r="K11" s="4">
        <v>9.0700000000000003E-2</v>
      </c>
    </row>
    <row r="12" spans="1:11" x14ac:dyDescent="0.15">
      <c r="A12" s="1">
        <v>460</v>
      </c>
      <c r="B12" s="1">
        <v>279.10000000000002</v>
      </c>
      <c r="C12" s="1">
        <v>100763672576</v>
      </c>
      <c r="D12" s="1">
        <v>24.1</v>
      </c>
      <c r="E12" s="1">
        <v>51.3</v>
      </c>
      <c r="F12" s="4">
        <v>2.8400000000000001E-3</v>
      </c>
      <c r="G12" s="1">
        <v>0</v>
      </c>
      <c r="H12" s="4">
        <v>-0.151</v>
      </c>
      <c r="I12" s="1">
        <v>0</v>
      </c>
      <c r="J12" s="4">
        <v>3.6800000000000001E-3</v>
      </c>
      <c r="K12" s="4">
        <v>9.0700000000000003E-2</v>
      </c>
    </row>
    <row r="13" spans="1:11" x14ac:dyDescent="0.15">
      <c r="A13" s="1">
        <v>461</v>
      </c>
      <c r="B13" s="1">
        <v>278.8</v>
      </c>
      <c r="C13" s="1">
        <v>100778336256</v>
      </c>
      <c r="D13" s="1">
        <v>24.1</v>
      </c>
      <c r="E13" s="1">
        <v>51.2</v>
      </c>
      <c r="F13" s="4">
        <v>3.14E-3</v>
      </c>
      <c r="G13" s="1">
        <v>0</v>
      </c>
      <c r="H13" s="4">
        <v>-0.14699999999999999</v>
      </c>
      <c r="I13" s="1">
        <v>0</v>
      </c>
      <c r="J13" s="4">
        <v>3.6700000000000001E-3</v>
      </c>
      <c r="K13" s="4">
        <v>9.0700000000000003E-2</v>
      </c>
    </row>
    <row r="14" spans="1:11" x14ac:dyDescent="0.15">
      <c r="A14" s="1">
        <v>462</v>
      </c>
      <c r="B14" s="1">
        <v>278.5</v>
      </c>
      <c r="C14" s="1">
        <v>100762812416</v>
      </c>
      <c r="D14" s="1">
        <v>24.1</v>
      </c>
      <c r="E14" s="1">
        <v>51.1</v>
      </c>
      <c r="F14" s="4">
        <v>3.0799999999999998E-3</v>
      </c>
      <c r="G14" s="1">
        <v>0</v>
      </c>
      <c r="H14" s="4">
        <v>-0.15</v>
      </c>
      <c r="I14" s="1">
        <v>0</v>
      </c>
      <c r="J14" s="4">
        <v>3.6700000000000001E-3</v>
      </c>
      <c r="K14" s="4">
        <v>9.0700000000000003E-2</v>
      </c>
    </row>
    <row r="15" spans="1:11" x14ac:dyDescent="0.15">
      <c r="A15" s="1">
        <v>463</v>
      </c>
      <c r="B15" s="1">
        <v>278.10000000000002</v>
      </c>
      <c r="C15" s="1">
        <v>100794204160</v>
      </c>
      <c r="D15" s="1">
        <v>24.1</v>
      </c>
      <c r="E15" s="1">
        <v>51</v>
      </c>
      <c r="F15" s="4">
        <v>3.1800000000000001E-3</v>
      </c>
      <c r="G15" s="1">
        <v>0</v>
      </c>
      <c r="H15" s="4">
        <v>-0.151</v>
      </c>
      <c r="I15" s="1">
        <v>0</v>
      </c>
      <c r="J15" s="4">
        <v>3.6600000000000001E-3</v>
      </c>
      <c r="K15" s="4">
        <v>9.0700000000000003E-2</v>
      </c>
    </row>
    <row r="16" spans="1:11" x14ac:dyDescent="0.15">
      <c r="A16" s="1">
        <v>464</v>
      </c>
      <c r="B16" s="1">
        <v>277.89999999999998</v>
      </c>
      <c r="C16" s="1">
        <v>100785061888</v>
      </c>
      <c r="D16" s="1">
        <v>24.1</v>
      </c>
      <c r="E16" s="1">
        <v>50.9</v>
      </c>
      <c r="F16" s="4">
        <v>3.0799999999999998E-3</v>
      </c>
      <c r="G16" s="1">
        <v>0</v>
      </c>
      <c r="H16" s="4">
        <v>-0.14499999999999999</v>
      </c>
      <c r="I16" s="1">
        <v>0</v>
      </c>
      <c r="J16" s="4">
        <v>3.6600000000000001E-3</v>
      </c>
      <c r="K16" s="4">
        <v>9.0700000000000003E-2</v>
      </c>
    </row>
    <row r="17" spans="1:11" x14ac:dyDescent="0.15">
      <c r="A17" s="1">
        <v>465</v>
      </c>
      <c r="B17" s="1">
        <v>22.8</v>
      </c>
      <c r="C17" s="1">
        <v>100508909568</v>
      </c>
      <c r="D17" s="1">
        <v>24.1</v>
      </c>
      <c r="E17" s="1">
        <v>50.8</v>
      </c>
      <c r="F17" s="4">
        <v>-2.39</v>
      </c>
      <c r="G17" s="1">
        <v>142.80000000000001</v>
      </c>
      <c r="H17" s="4">
        <v>1.67E-2</v>
      </c>
      <c r="I17" s="1">
        <v>340.5</v>
      </c>
      <c r="J17" s="4">
        <v>-1.29E-5</v>
      </c>
      <c r="K17" s="4">
        <v>9.0700000000000003E-2</v>
      </c>
    </row>
    <row r="18" spans="1:11" x14ac:dyDescent="0.15">
      <c r="A18" s="1">
        <v>466</v>
      </c>
      <c r="B18" s="1">
        <v>110</v>
      </c>
      <c r="C18" s="1">
        <v>100548149248</v>
      </c>
      <c r="D18" s="1">
        <v>24.1</v>
      </c>
      <c r="E18" s="1">
        <v>50.7</v>
      </c>
      <c r="F18" s="4">
        <v>-2.97</v>
      </c>
      <c r="G18" s="1">
        <v>143.19999999999999</v>
      </c>
      <c r="H18" s="4">
        <v>2.0799999999999999E-2</v>
      </c>
      <c r="I18" s="1">
        <v>425.7</v>
      </c>
      <c r="J18" s="4">
        <v>1.0399999999999999E-3</v>
      </c>
      <c r="K18" s="4">
        <v>9.0700000000000003E-2</v>
      </c>
    </row>
    <row r="19" spans="1:11" x14ac:dyDescent="0.15">
      <c r="A19" s="1">
        <v>467</v>
      </c>
      <c r="B19" s="1">
        <v>206.4</v>
      </c>
      <c r="C19" s="1">
        <v>100543840256</v>
      </c>
      <c r="D19" s="1">
        <v>24.1</v>
      </c>
      <c r="E19" s="1">
        <v>50.6</v>
      </c>
      <c r="F19" s="4">
        <v>-3.7</v>
      </c>
      <c r="G19" s="1">
        <v>143</v>
      </c>
      <c r="H19" s="4">
        <v>2.5899999999999999E-2</v>
      </c>
      <c r="I19" s="1">
        <v>529.9</v>
      </c>
      <c r="J19" s="4">
        <v>2.4599999999999999E-3</v>
      </c>
      <c r="K19" s="4">
        <v>9.0700000000000003E-2</v>
      </c>
    </row>
    <row r="20" spans="1:11" x14ac:dyDescent="0.15">
      <c r="A20" s="1">
        <v>468</v>
      </c>
      <c r="B20" s="1">
        <v>311.39999999999998</v>
      </c>
      <c r="C20" s="1">
        <v>100524056576</v>
      </c>
      <c r="D20" s="1">
        <v>24</v>
      </c>
      <c r="E20" s="1">
        <v>50.6</v>
      </c>
      <c r="F20" s="4">
        <v>-4.62</v>
      </c>
      <c r="G20" s="1">
        <v>142.9</v>
      </c>
      <c r="H20" s="4">
        <v>3.2300000000000002E-2</v>
      </c>
      <c r="I20" s="1">
        <v>659.4</v>
      </c>
      <c r="J20" s="4">
        <v>4.2500000000000003E-3</v>
      </c>
      <c r="K20" s="4">
        <v>9.0700000000000003E-2</v>
      </c>
    </row>
    <row r="21" spans="1:11" x14ac:dyDescent="0.15">
      <c r="A21" s="1">
        <v>469</v>
      </c>
      <c r="B21" s="1">
        <v>423.4</v>
      </c>
      <c r="C21" s="1">
        <v>100470546432</v>
      </c>
      <c r="D21" s="1">
        <v>24</v>
      </c>
      <c r="E21" s="1">
        <v>50.5</v>
      </c>
      <c r="F21" s="4">
        <v>-5.72</v>
      </c>
      <c r="G21" s="1">
        <v>142.69999999999999</v>
      </c>
      <c r="H21" s="4">
        <v>4.0099999999999997E-2</v>
      </c>
      <c r="I21" s="1">
        <v>816.5</v>
      </c>
      <c r="J21" s="4">
        <v>6.3400000000000001E-3</v>
      </c>
      <c r="K21" s="4">
        <v>9.06E-2</v>
      </c>
    </row>
    <row r="22" spans="1:11" x14ac:dyDescent="0.15">
      <c r="A22" s="1">
        <v>470</v>
      </c>
      <c r="B22" s="1">
        <v>536.79999999999995</v>
      </c>
      <c r="C22" s="1">
        <v>100478976000</v>
      </c>
      <c r="D22" s="1">
        <v>24.1</v>
      </c>
      <c r="E22" s="1">
        <v>50.4</v>
      </c>
      <c r="F22" s="4">
        <v>-7.01</v>
      </c>
      <c r="G22" s="1">
        <v>142.6</v>
      </c>
      <c r="H22" s="4">
        <v>4.9200000000000001E-2</v>
      </c>
      <c r="I22" s="1">
        <v>999.5</v>
      </c>
      <c r="J22" s="4">
        <v>8.5699999999999995E-3</v>
      </c>
      <c r="K22" s="4">
        <v>9.06E-2</v>
      </c>
    </row>
    <row r="23" spans="1:11" x14ac:dyDescent="0.15">
      <c r="A23" s="1">
        <v>471</v>
      </c>
      <c r="B23" s="1">
        <v>642.1</v>
      </c>
      <c r="C23" s="1">
        <v>100475879424</v>
      </c>
      <c r="D23" s="1">
        <v>24.1</v>
      </c>
      <c r="E23" s="1">
        <v>50.3</v>
      </c>
      <c r="F23" s="4">
        <v>-8.42</v>
      </c>
      <c r="G23" s="1">
        <v>142.5</v>
      </c>
      <c r="H23" s="4">
        <v>5.91E-2</v>
      </c>
      <c r="I23" s="1">
        <v>1200.0999999999999</v>
      </c>
      <c r="J23" s="4">
        <v>1.0699999999999999E-2</v>
      </c>
      <c r="K23" s="4">
        <v>9.06E-2</v>
      </c>
    </row>
    <row r="24" spans="1:11" x14ac:dyDescent="0.15">
      <c r="A24" s="1">
        <v>472</v>
      </c>
      <c r="B24" s="1">
        <v>726.2</v>
      </c>
      <c r="C24" s="1">
        <v>100541947904</v>
      </c>
      <c r="D24" s="1">
        <v>24.1</v>
      </c>
      <c r="E24" s="1">
        <v>50.2</v>
      </c>
      <c r="F24" s="4">
        <v>-9.84</v>
      </c>
      <c r="G24" s="1">
        <v>142.6</v>
      </c>
      <c r="H24" s="4">
        <v>6.9000000000000006E-2</v>
      </c>
      <c r="I24" s="1">
        <v>1402.9</v>
      </c>
      <c r="J24" s="4">
        <v>1.24E-2</v>
      </c>
      <c r="K24" s="4">
        <v>9.0700000000000003E-2</v>
      </c>
    </row>
    <row r="25" spans="1:11" x14ac:dyDescent="0.15">
      <c r="A25" s="1">
        <v>473</v>
      </c>
      <c r="B25" s="1">
        <v>779.1</v>
      </c>
      <c r="C25" s="1">
        <v>101046878208</v>
      </c>
      <c r="D25" s="1">
        <v>24.1</v>
      </c>
      <c r="E25" s="1">
        <v>50.2</v>
      </c>
      <c r="F25" s="4">
        <v>-11.1</v>
      </c>
      <c r="G25" s="1">
        <v>142.69999999999999</v>
      </c>
      <c r="H25" s="4">
        <v>7.8100000000000003E-2</v>
      </c>
      <c r="I25" s="1">
        <v>1590.1</v>
      </c>
      <c r="J25" s="4">
        <v>1.35E-2</v>
      </c>
      <c r="K25" s="4">
        <v>9.0700000000000003E-2</v>
      </c>
    </row>
    <row r="26" spans="1:11" x14ac:dyDescent="0.15">
      <c r="A26" s="1">
        <v>474</v>
      </c>
      <c r="B26" s="1">
        <v>806.2</v>
      </c>
      <c r="C26" s="1">
        <v>100495491072</v>
      </c>
      <c r="D26" s="1">
        <v>24.2</v>
      </c>
      <c r="E26" s="1">
        <v>50.2</v>
      </c>
      <c r="F26" s="4">
        <v>-12.2</v>
      </c>
      <c r="G26" s="1">
        <v>142.9</v>
      </c>
      <c r="H26" s="4">
        <v>8.5500000000000007E-2</v>
      </c>
      <c r="I26" s="1">
        <v>1746.3</v>
      </c>
      <c r="J26" s="4">
        <v>1.41E-2</v>
      </c>
      <c r="K26" s="4">
        <v>9.06E-2</v>
      </c>
    </row>
    <row r="27" spans="1:11" x14ac:dyDescent="0.15">
      <c r="A27" s="1">
        <v>475</v>
      </c>
      <c r="B27" s="1">
        <v>812.8</v>
      </c>
      <c r="C27" s="1">
        <v>100564672512</v>
      </c>
      <c r="D27" s="1">
        <v>24.2</v>
      </c>
      <c r="E27" s="1">
        <v>50.3</v>
      </c>
      <c r="F27" s="4">
        <v>-13</v>
      </c>
      <c r="G27" s="1">
        <v>143.19999999999999</v>
      </c>
      <c r="H27" s="4">
        <v>9.0999999999999998E-2</v>
      </c>
      <c r="I27" s="1">
        <v>1865.1</v>
      </c>
      <c r="J27" s="4">
        <v>1.4200000000000001E-2</v>
      </c>
      <c r="K27" s="4">
        <v>9.0700000000000003E-2</v>
      </c>
    </row>
    <row r="28" spans="1:11" x14ac:dyDescent="0.15">
      <c r="A28" s="1">
        <v>476</v>
      </c>
      <c r="B28" s="1">
        <v>811.1</v>
      </c>
      <c r="C28" s="1">
        <v>100586364928</v>
      </c>
      <c r="D28" s="1">
        <v>24.2</v>
      </c>
      <c r="E28" s="1">
        <v>50.5</v>
      </c>
      <c r="F28" s="4">
        <v>-13.6</v>
      </c>
      <c r="G28" s="1">
        <v>143.4</v>
      </c>
      <c r="H28" s="4">
        <v>9.4799999999999995E-2</v>
      </c>
      <c r="I28" s="1">
        <v>1949.1</v>
      </c>
      <c r="J28" s="4">
        <v>1.4200000000000001E-2</v>
      </c>
      <c r="K28" s="4">
        <v>9.0700000000000003E-2</v>
      </c>
    </row>
    <row r="29" spans="1:11" x14ac:dyDescent="0.15">
      <c r="A29" s="1">
        <v>477</v>
      </c>
      <c r="B29" s="1">
        <v>807</v>
      </c>
      <c r="C29" s="1">
        <v>100577067008</v>
      </c>
      <c r="D29" s="1">
        <v>24.2</v>
      </c>
      <c r="E29" s="1">
        <v>50.7</v>
      </c>
      <c r="F29" s="4">
        <v>-14</v>
      </c>
      <c r="G29" s="1">
        <v>143.5</v>
      </c>
      <c r="H29" s="4">
        <v>9.74E-2</v>
      </c>
      <c r="I29" s="1">
        <v>2005.7</v>
      </c>
      <c r="J29" s="4">
        <v>1.41E-2</v>
      </c>
      <c r="K29" s="4">
        <v>9.0700000000000003E-2</v>
      </c>
    </row>
    <row r="30" spans="1:11" x14ac:dyDescent="0.15">
      <c r="A30" s="1">
        <v>478</v>
      </c>
      <c r="B30" s="1">
        <v>802.4</v>
      </c>
      <c r="C30" s="1">
        <v>100572758016</v>
      </c>
      <c r="D30" s="1">
        <v>24.1</v>
      </c>
      <c r="E30" s="1">
        <v>50.9</v>
      </c>
      <c r="F30" s="4">
        <v>-14.2</v>
      </c>
      <c r="G30" s="1">
        <v>143.6</v>
      </c>
      <c r="H30" s="4">
        <v>9.9000000000000005E-2</v>
      </c>
      <c r="I30" s="1">
        <v>2042.7</v>
      </c>
      <c r="J30" s="4">
        <v>1.4E-2</v>
      </c>
      <c r="K30" s="4">
        <v>9.0700000000000003E-2</v>
      </c>
    </row>
    <row r="31" spans="1:11" x14ac:dyDescent="0.15">
      <c r="A31" s="1">
        <v>479</v>
      </c>
      <c r="B31" s="1">
        <v>798.6</v>
      </c>
      <c r="C31" s="1">
        <v>100574830592</v>
      </c>
      <c r="D31" s="1">
        <v>24.1</v>
      </c>
      <c r="E31" s="1">
        <v>51.2</v>
      </c>
      <c r="F31" s="4">
        <v>-14.4</v>
      </c>
      <c r="G31" s="1">
        <v>143.69999999999999</v>
      </c>
      <c r="H31" s="4">
        <v>0.1</v>
      </c>
      <c r="I31" s="1">
        <v>2066.6</v>
      </c>
      <c r="J31" s="4">
        <v>1.3899999999999999E-2</v>
      </c>
      <c r="K31" s="4">
        <v>9.0700000000000003E-2</v>
      </c>
    </row>
    <row r="32" spans="1:11" x14ac:dyDescent="0.15">
      <c r="A32" s="1">
        <v>480</v>
      </c>
      <c r="B32" s="1">
        <v>796.6</v>
      </c>
      <c r="C32" s="1">
        <v>100583432192</v>
      </c>
      <c r="D32" s="1">
        <v>24.1</v>
      </c>
      <c r="E32" s="1">
        <v>51.6</v>
      </c>
      <c r="F32" s="4">
        <v>-14.5</v>
      </c>
      <c r="G32" s="1">
        <v>143.69999999999999</v>
      </c>
      <c r="H32" s="4">
        <v>0.10100000000000001</v>
      </c>
      <c r="I32" s="1">
        <v>2081.9</v>
      </c>
      <c r="J32" s="4">
        <v>1.3899999999999999E-2</v>
      </c>
      <c r="K32" s="4">
        <v>9.0700000000000003E-2</v>
      </c>
    </row>
    <row r="33" spans="1:11" x14ac:dyDescent="0.15">
      <c r="A33" s="1">
        <v>481</v>
      </c>
      <c r="B33" s="1">
        <v>795.3</v>
      </c>
      <c r="C33" s="1">
        <v>100569145344</v>
      </c>
      <c r="D33" s="1">
        <v>24.1</v>
      </c>
      <c r="E33" s="1">
        <v>52</v>
      </c>
      <c r="F33" s="4">
        <v>-14.6</v>
      </c>
      <c r="G33" s="1">
        <v>143.80000000000001</v>
      </c>
      <c r="H33" s="4">
        <v>0.10100000000000001</v>
      </c>
      <c r="I33" s="1">
        <v>2091.8000000000002</v>
      </c>
      <c r="J33" s="4">
        <v>1.38E-2</v>
      </c>
      <c r="K33" s="4">
        <v>9.0700000000000003E-2</v>
      </c>
    </row>
    <row r="34" spans="1:11" x14ac:dyDescent="0.15">
      <c r="A34" s="1">
        <v>482</v>
      </c>
      <c r="B34" s="1">
        <v>794.2</v>
      </c>
      <c r="C34" s="1">
        <v>101144788992</v>
      </c>
      <c r="D34" s="1">
        <v>24.2</v>
      </c>
      <c r="E34" s="1">
        <v>52.4</v>
      </c>
      <c r="F34" s="4">
        <v>-14.6</v>
      </c>
      <c r="G34" s="1">
        <v>143.80000000000001</v>
      </c>
      <c r="H34" s="4">
        <v>0.10199999999999999</v>
      </c>
      <c r="I34" s="1">
        <v>2098.4</v>
      </c>
      <c r="J34" s="4">
        <v>1.38E-2</v>
      </c>
      <c r="K34" s="4">
        <v>9.0700000000000003E-2</v>
      </c>
    </row>
    <row r="35" spans="1:11" x14ac:dyDescent="0.15">
      <c r="A35" s="1">
        <v>483</v>
      </c>
      <c r="B35" s="1">
        <v>793.6</v>
      </c>
      <c r="C35" s="1">
        <v>101388394496</v>
      </c>
      <c r="D35" s="1">
        <v>24.2</v>
      </c>
      <c r="E35" s="1">
        <v>52.9</v>
      </c>
      <c r="F35" s="4">
        <v>-14.6</v>
      </c>
      <c r="G35" s="1">
        <v>143.80000000000001</v>
      </c>
      <c r="H35" s="4">
        <v>0.10199999999999999</v>
      </c>
      <c r="I35" s="1">
        <v>2103</v>
      </c>
      <c r="J35" s="4">
        <v>1.38E-2</v>
      </c>
      <c r="K35" s="4">
        <v>9.0700000000000003E-2</v>
      </c>
    </row>
    <row r="36" spans="1:11" x14ac:dyDescent="0.15">
      <c r="A36" s="1">
        <v>484</v>
      </c>
      <c r="B36" s="1">
        <v>793.3</v>
      </c>
      <c r="C36" s="1">
        <v>100824571904</v>
      </c>
      <c r="D36" s="1">
        <v>24.2</v>
      </c>
      <c r="E36" s="1">
        <v>53.3</v>
      </c>
      <c r="F36" s="4">
        <v>-14.6</v>
      </c>
      <c r="G36" s="1">
        <v>143.80000000000001</v>
      </c>
      <c r="H36" s="4">
        <v>0.10199999999999999</v>
      </c>
      <c r="I36" s="1">
        <v>2106.1999999999998</v>
      </c>
      <c r="J36" s="4">
        <v>1.38E-2</v>
      </c>
      <c r="K36" s="4">
        <v>9.0700000000000003E-2</v>
      </c>
    </row>
    <row r="37" spans="1:11" x14ac:dyDescent="0.15">
      <c r="A37" s="1">
        <v>485</v>
      </c>
      <c r="B37" s="1">
        <v>793</v>
      </c>
      <c r="C37" s="1">
        <v>100692475904</v>
      </c>
      <c r="D37" s="1">
        <v>24.2</v>
      </c>
      <c r="E37" s="1">
        <v>53.8</v>
      </c>
      <c r="F37" s="4">
        <v>-14.7</v>
      </c>
      <c r="G37" s="1">
        <v>143.80000000000001</v>
      </c>
      <c r="H37" s="4">
        <v>0.10199999999999999</v>
      </c>
      <c r="I37" s="1">
        <v>2108.5</v>
      </c>
      <c r="J37" s="4">
        <v>1.38E-2</v>
      </c>
      <c r="K37" s="4">
        <v>9.0700000000000003E-2</v>
      </c>
    </row>
    <row r="38" spans="1:11" x14ac:dyDescent="0.15">
      <c r="A38" s="1">
        <v>486</v>
      </c>
      <c r="B38" s="1">
        <v>792.9</v>
      </c>
      <c r="C38" s="1">
        <v>100683857920</v>
      </c>
      <c r="D38" s="1">
        <v>24.2</v>
      </c>
      <c r="E38" s="1">
        <v>54.3</v>
      </c>
      <c r="F38" s="4">
        <v>-14.7</v>
      </c>
      <c r="G38" s="1">
        <v>143.80000000000001</v>
      </c>
      <c r="H38" s="4">
        <v>0.10199999999999999</v>
      </c>
      <c r="I38" s="1">
        <v>2110.1999999999998</v>
      </c>
      <c r="J38" s="4">
        <v>1.38E-2</v>
      </c>
      <c r="K38" s="4">
        <v>9.0700000000000003E-2</v>
      </c>
    </row>
    <row r="39" spans="1:11" x14ac:dyDescent="0.15">
      <c r="A39" s="1">
        <v>487</v>
      </c>
      <c r="B39" s="1">
        <v>792.8</v>
      </c>
      <c r="C39" s="1">
        <v>100778336256</v>
      </c>
      <c r="D39" s="1">
        <v>24.3</v>
      </c>
      <c r="E39" s="1">
        <v>54.8</v>
      </c>
      <c r="F39" s="4">
        <v>-14.7</v>
      </c>
      <c r="G39" s="1">
        <v>143.80000000000001</v>
      </c>
      <c r="H39" s="4">
        <v>0.10199999999999999</v>
      </c>
      <c r="I39" s="1">
        <v>2111.6999999999998</v>
      </c>
      <c r="J39" s="4">
        <v>1.38E-2</v>
      </c>
      <c r="K39" s="4">
        <v>9.0700000000000003E-2</v>
      </c>
    </row>
    <row r="40" spans="1:11" x14ac:dyDescent="0.15">
      <c r="A40" s="1">
        <v>488</v>
      </c>
      <c r="B40" s="1">
        <v>792.8</v>
      </c>
      <c r="C40" s="1">
        <v>100925046784</v>
      </c>
      <c r="D40" s="1">
        <v>24.3</v>
      </c>
      <c r="E40" s="1">
        <v>55.3</v>
      </c>
      <c r="F40" s="4">
        <v>-14.7</v>
      </c>
      <c r="G40" s="1">
        <v>143.80000000000001</v>
      </c>
      <c r="H40" s="4">
        <v>0.10199999999999999</v>
      </c>
      <c r="I40" s="1">
        <v>2113</v>
      </c>
      <c r="J40" s="4">
        <v>1.38E-2</v>
      </c>
      <c r="K40" s="4">
        <v>9.0700000000000003E-2</v>
      </c>
    </row>
    <row r="41" spans="1:11" x14ac:dyDescent="0.15">
      <c r="A41" s="1">
        <v>489</v>
      </c>
      <c r="B41" s="1">
        <v>792.8</v>
      </c>
      <c r="C41" s="1">
        <v>100951990272</v>
      </c>
      <c r="D41" s="1">
        <v>24.2</v>
      </c>
      <c r="E41" s="1">
        <v>55.9</v>
      </c>
      <c r="F41" s="4">
        <v>-14.7</v>
      </c>
      <c r="G41" s="1">
        <v>143.80000000000001</v>
      </c>
      <c r="H41" s="4">
        <v>0.10199999999999999</v>
      </c>
      <c r="I41" s="1">
        <v>2114</v>
      </c>
      <c r="J41" s="4">
        <v>1.38E-2</v>
      </c>
      <c r="K41" s="4">
        <v>9.0700000000000003E-2</v>
      </c>
    </row>
    <row r="42" spans="1:11" x14ac:dyDescent="0.15">
      <c r="A42" s="1">
        <v>490</v>
      </c>
      <c r="B42" s="1">
        <v>792.8</v>
      </c>
      <c r="C42" s="1">
        <v>100776607744</v>
      </c>
      <c r="D42" s="1">
        <v>24.2</v>
      </c>
      <c r="E42" s="1">
        <v>56.4</v>
      </c>
      <c r="F42" s="4">
        <v>-14.7</v>
      </c>
      <c r="G42" s="1">
        <v>143.80000000000001</v>
      </c>
      <c r="H42" s="4">
        <v>0.10199999999999999</v>
      </c>
      <c r="I42" s="1">
        <v>2115</v>
      </c>
      <c r="J42" s="4">
        <v>1.38E-2</v>
      </c>
      <c r="K42" s="4">
        <v>9.0700000000000003E-2</v>
      </c>
    </row>
    <row r="43" spans="1:11" x14ac:dyDescent="0.15">
      <c r="A43" s="1">
        <v>491</v>
      </c>
      <c r="B43" s="1">
        <v>792.7</v>
      </c>
      <c r="C43" s="1">
        <v>100612710400</v>
      </c>
      <c r="D43" s="1">
        <v>24.1</v>
      </c>
      <c r="E43" s="1">
        <v>57</v>
      </c>
      <c r="F43" s="4">
        <v>-14.7</v>
      </c>
      <c r="G43" s="1">
        <v>143.80000000000001</v>
      </c>
      <c r="H43" s="4">
        <v>0.10199999999999999</v>
      </c>
      <c r="I43" s="1">
        <v>2115.9</v>
      </c>
      <c r="J43" s="4">
        <v>1.38E-2</v>
      </c>
      <c r="K43" s="4">
        <v>9.0700000000000003E-2</v>
      </c>
    </row>
    <row r="44" spans="1:11" x14ac:dyDescent="0.15">
      <c r="A44" s="1">
        <v>492</v>
      </c>
      <c r="B44" s="1">
        <v>792.7</v>
      </c>
      <c r="C44" s="1">
        <v>100590321664</v>
      </c>
      <c r="D44" s="1">
        <v>24</v>
      </c>
      <c r="E44" s="1">
        <v>57.6</v>
      </c>
      <c r="F44" s="4">
        <v>-14.7</v>
      </c>
      <c r="G44" s="1">
        <v>143.80000000000001</v>
      </c>
      <c r="H44" s="4">
        <v>0.10199999999999999</v>
      </c>
      <c r="I44" s="1">
        <v>2116.8000000000002</v>
      </c>
      <c r="J44" s="4">
        <v>1.38E-2</v>
      </c>
      <c r="K44" s="4">
        <v>9.0700000000000003E-2</v>
      </c>
    </row>
    <row r="45" spans="1:11" x14ac:dyDescent="0.15">
      <c r="A45" s="1">
        <v>493</v>
      </c>
      <c r="B45" s="1">
        <v>792.6</v>
      </c>
      <c r="C45" s="1">
        <v>100651638784</v>
      </c>
      <c r="D45" s="1">
        <v>24</v>
      </c>
      <c r="E45" s="1">
        <v>58.1</v>
      </c>
      <c r="F45" s="4">
        <v>-14.7</v>
      </c>
      <c r="G45" s="1">
        <v>143.80000000000001</v>
      </c>
      <c r="H45" s="4">
        <v>0.10199999999999999</v>
      </c>
      <c r="I45" s="1">
        <v>2117.6999999999998</v>
      </c>
      <c r="J45" s="4">
        <v>1.38E-2</v>
      </c>
      <c r="K45" s="4">
        <v>9.0700000000000003E-2</v>
      </c>
    </row>
    <row r="46" spans="1:11" x14ac:dyDescent="0.15">
      <c r="A46" s="1">
        <v>494</v>
      </c>
      <c r="B46" s="1">
        <v>792.6</v>
      </c>
      <c r="C46" s="1">
        <v>100705574912</v>
      </c>
      <c r="D46" s="1">
        <v>24</v>
      </c>
      <c r="E46" s="1">
        <v>58.7</v>
      </c>
      <c r="F46" s="4">
        <v>-14.7</v>
      </c>
      <c r="G46" s="1">
        <v>143.80000000000001</v>
      </c>
      <c r="H46" s="4">
        <v>0.10199999999999999</v>
      </c>
      <c r="I46" s="1">
        <v>2118.5</v>
      </c>
      <c r="J46" s="4">
        <v>1.38E-2</v>
      </c>
      <c r="K46" s="4">
        <v>9.0700000000000003E-2</v>
      </c>
    </row>
    <row r="47" spans="1:11" x14ac:dyDescent="0.15">
      <c r="A47" s="1">
        <v>495</v>
      </c>
      <c r="B47" s="1">
        <v>792.4</v>
      </c>
      <c r="C47" s="1">
        <v>100742291456</v>
      </c>
      <c r="D47" s="1">
        <v>24.1</v>
      </c>
      <c r="E47" s="1">
        <v>59.3</v>
      </c>
      <c r="F47" s="4">
        <v>-14.7</v>
      </c>
      <c r="G47" s="1">
        <v>143.80000000000001</v>
      </c>
      <c r="H47" s="4">
        <v>0.10199999999999999</v>
      </c>
      <c r="I47" s="1">
        <v>2119.1999999999998</v>
      </c>
      <c r="J47" s="4">
        <v>1.38E-2</v>
      </c>
      <c r="K47" s="4">
        <v>9.0700000000000003E-2</v>
      </c>
    </row>
    <row r="48" spans="1:11" x14ac:dyDescent="0.15">
      <c r="A48" s="1">
        <v>496</v>
      </c>
      <c r="B48" s="1">
        <v>792.3</v>
      </c>
      <c r="C48" s="1">
        <v>100799209472</v>
      </c>
      <c r="D48" s="1">
        <v>24.1</v>
      </c>
      <c r="E48" s="1">
        <v>59.9</v>
      </c>
      <c r="F48" s="4">
        <v>-14.7</v>
      </c>
      <c r="G48" s="1">
        <v>143.80000000000001</v>
      </c>
      <c r="H48" s="4">
        <v>0.10299999999999999</v>
      </c>
      <c r="I48" s="1">
        <v>2120</v>
      </c>
      <c r="J48" s="4">
        <v>1.38E-2</v>
      </c>
      <c r="K48" s="4">
        <v>9.0700000000000003E-2</v>
      </c>
    </row>
    <row r="49" spans="1:11" x14ac:dyDescent="0.15">
      <c r="A49" s="1">
        <v>497</v>
      </c>
      <c r="B49" s="1">
        <v>792.1</v>
      </c>
      <c r="C49" s="1">
        <v>100868751360</v>
      </c>
      <c r="D49" s="1">
        <v>24.2</v>
      </c>
      <c r="E49" s="1">
        <v>60.5</v>
      </c>
      <c r="F49" s="4">
        <v>-14.7</v>
      </c>
      <c r="G49" s="1">
        <v>143.80000000000001</v>
      </c>
      <c r="H49" s="4">
        <v>0.10299999999999999</v>
      </c>
      <c r="I49" s="1">
        <v>2120.6</v>
      </c>
      <c r="J49" s="4">
        <v>1.38E-2</v>
      </c>
      <c r="K49" s="4">
        <v>9.0700000000000003E-2</v>
      </c>
    </row>
    <row r="50" spans="1:11" x14ac:dyDescent="0.15">
      <c r="A50" s="1">
        <v>498</v>
      </c>
      <c r="B50" s="1">
        <v>792.1</v>
      </c>
      <c r="C50" s="1">
        <v>101071429632</v>
      </c>
      <c r="D50" s="1">
        <v>24.2</v>
      </c>
      <c r="E50" s="1">
        <v>61.1</v>
      </c>
      <c r="F50" s="4">
        <v>-14.8</v>
      </c>
      <c r="G50" s="1">
        <v>143.80000000000001</v>
      </c>
      <c r="H50" s="4">
        <v>0.10299999999999999</v>
      </c>
      <c r="I50" s="1">
        <v>2121.4</v>
      </c>
      <c r="J50" s="4">
        <v>1.38E-2</v>
      </c>
      <c r="K50" s="4">
        <v>9.0700000000000003E-2</v>
      </c>
    </row>
    <row r="51" spans="1:11" x14ac:dyDescent="0.15">
      <c r="A51" s="1">
        <v>499</v>
      </c>
      <c r="B51" s="1">
        <v>791.9</v>
      </c>
      <c r="C51" s="1">
        <v>101067112448</v>
      </c>
      <c r="D51" s="1">
        <v>24.2</v>
      </c>
      <c r="E51" s="1">
        <v>61.7</v>
      </c>
      <c r="F51" s="4">
        <v>-14.8</v>
      </c>
      <c r="G51" s="1">
        <v>143.80000000000001</v>
      </c>
      <c r="H51" s="4">
        <v>0.10299999999999999</v>
      </c>
      <c r="I51" s="1">
        <v>2122</v>
      </c>
      <c r="J51" s="4">
        <v>1.38E-2</v>
      </c>
      <c r="K51" s="4">
        <v>9.0700000000000003E-2</v>
      </c>
    </row>
    <row r="52" spans="1:11" x14ac:dyDescent="0.15">
      <c r="A52" s="1">
        <v>500</v>
      </c>
      <c r="B52" s="1">
        <v>791.9</v>
      </c>
      <c r="C52" s="1">
        <v>101016797184</v>
      </c>
      <c r="D52" s="1">
        <v>24.2</v>
      </c>
      <c r="E52" s="1">
        <v>62.3</v>
      </c>
      <c r="F52" s="4">
        <v>-14.8</v>
      </c>
      <c r="G52" s="1">
        <v>143.80000000000001</v>
      </c>
      <c r="H52" s="4">
        <v>0.10299999999999999</v>
      </c>
      <c r="I52" s="1">
        <v>2122.6999999999998</v>
      </c>
      <c r="J52" s="4">
        <v>1.38E-2</v>
      </c>
      <c r="K52" s="4">
        <v>9.0700000000000003E-2</v>
      </c>
    </row>
    <row r="53" spans="1:11" x14ac:dyDescent="0.15">
      <c r="A53" s="1">
        <v>501</v>
      </c>
      <c r="B53" s="1">
        <v>791.8</v>
      </c>
      <c r="C53" s="1">
        <v>101029068800</v>
      </c>
      <c r="D53" s="1">
        <v>24.2</v>
      </c>
      <c r="E53" s="1">
        <v>62.9</v>
      </c>
      <c r="F53" s="4">
        <v>-14.8</v>
      </c>
      <c r="G53" s="1">
        <v>143.80000000000001</v>
      </c>
      <c r="H53" s="4">
        <v>0.10299999999999999</v>
      </c>
      <c r="I53" s="1">
        <v>2123.3000000000002</v>
      </c>
      <c r="J53" s="4">
        <v>1.38E-2</v>
      </c>
      <c r="K53" s="4">
        <v>9.0700000000000003E-2</v>
      </c>
    </row>
    <row r="54" spans="1:11" x14ac:dyDescent="0.15">
      <c r="A54" s="1">
        <v>502</v>
      </c>
      <c r="B54" s="1">
        <v>791.7</v>
      </c>
      <c r="C54" s="1">
        <v>101016797184</v>
      </c>
      <c r="D54" s="1">
        <v>24.3</v>
      </c>
      <c r="E54" s="1">
        <v>63.5</v>
      </c>
      <c r="F54" s="4">
        <v>-14.8</v>
      </c>
      <c r="G54" s="1">
        <v>143.80000000000001</v>
      </c>
      <c r="H54" s="4">
        <v>0.10299999999999999</v>
      </c>
      <c r="I54" s="1">
        <v>2123.9</v>
      </c>
      <c r="J54" s="4">
        <v>1.38E-2</v>
      </c>
      <c r="K54" s="4">
        <v>9.0700000000000003E-2</v>
      </c>
    </row>
    <row r="55" spans="1:11" x14ac:dyDescent="0.15">
      <c r="A55" s="1">
        <v>503</v>
      </c>
      <c r="B55" s="1">
        <v>791.6</v>
      </c>
      <c r="C55" s="1">
        <v>101092704256</v>
      </c>
      <c r="D55" s="1">
        <v>24.2</v>
      </c>
      <c r="E55" s="1">
        <v>64.099999999999994</v>
      </c>
      <c r="F55" s="4">
        <v>-14.8</v>
      </c>
      <c r="G55" s="1">
        <v>143.80000000000001</v>
      </c>
      <c r="H55" s="4">
        <v>0.10299999999999999</v>
      </c>
      <c r="I55" s="1">
        <v>2124.5</v>
      </c>
      <c r="J55" s="4">
        <v>1.38E-2</v>
      </c>
      <c r="K55" s="4">
        <v>9.0700000000000003E-2</v>
      </c>
    </row>
    <row r="56" spans="1:11" x14ac:dyDescent="0.15">
      <c r="A56" s="1">
        <v>504</v>
      </c>
      <c r="B56" s="1">
        <v>791.4</v>
      </c>
      <c r="C56" s="1">
        <v>101121081344</v>
      </c>
      <c r="D56" s="1">
        <v>24.3</v>
      </c>
      <c r="E56" s="1">
        <v>64.7</v>
      </c>
      <c r="F56" s="4">
        <v>-14.8</v>
      </c>
      <c r="G56" s="1">
        <v>143.80000000000001</v>
      </c>
      <c r="H56" s="4">
        <v>0.10299999999999999</v>
      </c>
      <c r="I56" s="1">
        <v>2125.1</v>
      </c>
      <c r="J56" s="4">
        <v>1.38E-2</v>
      </c>
      <c r="K56" s="4">
        <v>9.0700000000000003E-2</v>
      </c>
    </row>
    <row r="57" spans="1:11" x14ac:dyDescent="0.15">
      <c r="A57" s="1">
        <v>505</v>
      </c>
      <c r="B57" s="1">
        <v>791.2</v>
      </c>
      <c r="C57" s="1">
        <v>101162442752</v>
      </c>
      <c r="D57" s="1">
        <v>24.3</v>
      </c>
      <c r="E57" s="1">
        <v>65.3</v>
      </c>
      <c r="F57" s="4">
        <v>-14.8</v>
      </c>
      <c r="G57" s="1">
        <v>143.80000000000001</v>
      </c>
      <c r="H57" s="4">
        <v>0.10299999999999999</v>
      </c>
      <c r="I57" s="1">
        <v>2125.6</v>
      </c>
      <c r="J57" s="4">
        <v>1.37E-2</v>
      </c>
      <c r="K57" s="4">
        <v>9.0700000000000003E-2</v>
      </c>
    </row>
    <row r="58" spans="1:11" x14ac:dyDescent="0.15">
      <c r="A58" s="1">
        <v>506</v>
      </c>
      <c r="B58" s="1">
        <v>791</v>
      </c>
      <c r="C58" s="1">
        <v>101183045632</v>
      </c>
      <c r="D58" s="1">
        <v>24.3</v>
      </c>
      <c r="E58" s="1">
        <v>66</v>
      </c>
      <c r="F58" s="4">
        <v>-14.8</v>
      </c>
      <c r="G58" s="1">
        <v>143.80000000000001</v>
      </c>
      <c r="H58" s="4">
        <v>0.10299999999999999</v>
      </c>
      <c r="I58" s="1">
        <v>2126.1999999999998</v>
      </c>
      <c r="J58" s="4">
        <v>1.37E-2</v>
      </c>
      <c r="K58" s="4">
        <v>9.0700000000000003E-2</v>
      </c>
    </row>
    <row r="59" spans="1:11" x14ac:dyDescent="0.15">
      <c r="A59" s="1">
        <v>507</v>
      </c>
      <c r="B59" s="1">
        <v>791</v>
      </c>
      <c r="C59" s="1">
        <v>101210398720</v>
      </c>
      <c r="D59" s="1">
        <v>24.3</v>
      </c>
      <c r="E59" s="1">
        <v>66.599999999999994</v>
      </c>
      <c r="F59" s="4">
        <v>-14.8</v>
      </c>
      <c r="G59" s="1">
        <v>143.80000000000001</v>
      </c>
      <c r="H59" s="4">
        <v>0.10299999999999999</v>
      </c>
      <c r="I59" s="1">
        <v>2126.6999999999998</v>
      </c>
      <c r="J59" s="4">
        <v>1.37E-2</v>
      </c>
      <c r="K59" s="4">
        <v>9.0700000000000003E-2</v>
      </c>
    </row>
    <row r="60" spans="1:11" x14ac:dyDescent="0.15">
      <c r="A60" s="1">
        <v>508</v>
      </c>
      <c r="B60" s="1">
        <v>790.9</v>
      </c>
      <c r="C60" s="1">
        <v>101251448832</v>
      </c>
      <c r="D60" s="1">
        <v>24.3</v>
      </c>
      <c r="E60" s="1">
        <v>67.2</v>
      </c>
      <c r="F60" s="4">
        <v>-14.8</v>
      </c>
      <c r="G60" s="1">
        <v>143.80000000000001</v>
      </c>
      <c r="H60" s="4">
        <v>0.10299999999999999</v>
      </c>
      <c r="I60" s="1">
        <v>2127.3000000000002</v>
      </c>
      <c r="J60" s="4">
        <v>1.37E-2</v>
      </c>
      <c r="K60" s="4">
        <v>9.0700000000000003E-2</v>
      </c>
    </row>
    <row r="61" spans="1:11" x14ac:dyDescent="0.15">
      <c r="A61" s="1">
        <v>509</v>
      </c>
      <c r="B61" s="1">
        <v>790.8</v>
      </c>
      <c r="C61" s="1">
        <v>101123506176</v>
      </c>
      <c r="D61" s="1">
        <v>24.2</v>
      </c>
      <c r="E61" s="1">
        <v>67.8</v>
      </c>
      <c r="F61" s="4">
        <v>-14.8</v>
      </c>
      <c r="G61" s="1">
        <v>143.80000000000001</v>
      </c>
      <c r="H61" s="4">
        <v>0.10299999999999999</v>
      </c>
      <c r="I61" s="1">
        <v>2127.8000000000002</v>
      </c>
      <c r="J61" s="4">
        <v>1.37E-2</v>
      </c>
      <c r="K61" s="4">
        <v>9.0700000000000003E-2</v>
      </c>
    </row>
    <row r="62" spans="1:11" x14ac:dyDescent="0.15">
      <c r="A62" s="1">
        <v>510</v>
      </c>
      <c r="B62" s="1">
        <v>790.6</v>
      </c>
      <c r="C62" s="1">
        <v>101140111360</v>
      </c>
      <c r="D62" s="1">
        <v>24.2</v>
      </c>
      <c r="E62" s="1">
        <v>68.5</v>
      </c>
      <c r="F62" s="4">
        <v>-14.8</v>
      </c>
      <c r="G62" s="1">
        <v>143.80000000000001</v>
      </c>
      <c r="H62" s="4">
        <v>0.10299999999999999</v>
      </c>
      <c r="I62" s="1">
        <v>2128.3000000000002</v>
      </c>
      <c r="J62" s="4">
        <v>1.37E-2</v>
      </c>
      <c r="K62" s="4">
        <v>9.0700000000000003E-2</v>
      </c>
    </row>
    <row r="63" spans="1:11" x14ac:dyDescent="0.15">
      <c r="A63" s="1">
        <v>511</v>
      </c>
      <c r="B63" s="1">
        <v>790.4</v>
      </c>
      <c r="C63" s="1">
        <v>101169020928</v>
      </c>
      <c r="D63" s="1">
        <v>24.2</v>
      </c>
      <c r="E63" s="1">
        <v>69.099999999999994</v>
      </c>
      <c r="F63" s="4">
        <v>-14.8</v>
      </c>
      <c r="G63" s="1">
        <v>143.80000000000001</v>
      </c>
      <c r="H63" s="4">
        <v>0.10299999999999999</v>
      </c>
      <c r="I63" s="1">
        <v>2128.8000000000002</v>
      </c>
      <c r="J63" s="4">
        <v>1.37E-2</v>
      </c>
      <c r="K63" s="4">
        <v>9.0700000000000003E-2</v>
      </c>
    </row>
    <row r="64" spans="1:11" x14ac:dyDescent="0.15">
      <c r="A64" s="1">
        <v>512</v>
      </c>
      <c r="B64" s="1">
        <v>790.3</v>
      </c>
      <c r="C64" s="1">
        <v>101175255040</v>
      </c>
      <c r="D64" s="1">
        <v>24.2</v>
      </c>
      <c r="E64" s="1">
        <v>69.7</v>
      </c>
      <c r="F64" s="4">
        <v>-14.8</v>
      </c>
      <c r="G64" s="1">
        <v>143.80000000000001</v>
      </c>
      <c r="H64" s="4">
        <v>0.10299999999999999</v>
      </c>
      <c r="I64" s="1">
        <v>2129.3000000000002</v>
      </c>
      <c r="J64" s="4">
        <v>1.37E-2</v>
      </c>
      <c r="K64" s="4">
        <v>9.0700000000000003E-2</v>
      </c>
    </row>
    <row r="65" spans="1:11" x14ac:dyDescent="0.15">
      <c r="A65" s="1">
        <v>513</v>
      </c>
      <c r="B65" s="1">
        <v>790.1</v>
      </c>
      <c r="C65" s="1">
        <v>101145133056</v>
      </c>
      <c r="D65" s="1">
        <v>24.3</v>
      </c>
      <c r="E65" s="1">
        <v>70.400000000000006</v>
      </c>
      <c r="F65" s="4">
        <v>-14.8</v>
      </c>
      <c r="G65" s="1">
        <v>143.80000000000001</v>
      </c>
      <c r="H65" s="4">
        <v>0.10299999999999999</v>
      </c>
      <c r="I65" s="1">
        <v>2129.8000000000002</v>
      </c>
      <c r="J65" s="4">
        <v>1.37E-2</v>
      </c>
      <c r="K65" s="4">
        <v>9.0700000000000003E-2</v>
      </c>
    </row>
    <row r="66" spans="1:11" x14ac:dyDescent="0.15">
      <c r="A66" s="1">
        <v>514</v>
      </c>
      <c r="B66" s="1">
        <v>789.9</v>
      </c>
      <c r="C66" s="1">
        <v>101130248192</v>
      </c>
      <c r="D66" s="1">
        <v>24.2</v>
      </c>
      <c r="E66" s="1">
        <v>71</v>
      </c>
      <c r="F66" s="4">
        <v>-14.8</v>
      </c>
      <c r="G66" s="1">
        <v>143.80000000000001</v>
      </c>
      <c r="H66" s="4">
        <v>0.10299999999999999</v>
      </c>
      <c r="I66" s="1">
        <v>2130.3000000000002</v>
      </c>
      <c r="J66" s="4">
        <v>1.37E-2</v>
      </c>
      <c r="K66" s="4">
        <v>9.0700000000000003E-2</v>
      </c>
    </row>
    <row r="67" spans="1:11" x14ac:dyDescent="0.15">
      <c r="A67" s="1">
        <v>515</v>
      </c>
      <c r="B67" s="1">
        <v>789.8</v>
      </c>
      <c r="C67" s="1">
        <v>101163483136</v>
      </c>
      <c r="D67" s="1">
        <v>24.2</v>
      </c>
      <c r="E67" s="1">
        <v>71.7</v>
      </c>
      <c r="F67" s="4">
        <v>-14.8</v>
      </c>
      <c r="G67" s="1">
        <v>143.80000000000001</v>
      </c>
      <c r="H67" s="4">
        <v>0.10299999999999999</v>
      </c>
      <c r="I67" s="1">
        <v>2130.6999999999998</v>
      </c>
      <c r="J67" s="4">
        <v>1.37E-2</v>
      </c>
      <c r="K67" s="4">
        <v>9.0700000000000003E-2</v>
      </c>
    </row>
    <row r="68" spans="1:11" x14ac:dyDescent="0.15">
      <c r="A68" s="1">
        <v>516</v>
      </c>
      <c r="B68" s="1">
        <v>789.7</v>
      </c>
      <c r="C68" s="1">
        <v>101239668736</v>
      </c>
      <c r="D68" s="1">
        <v>24.3</v>
      </c>
      <c r="E68" s="1">
        <v>72.3</v>
      </c>
      <c r="F68" s="4">
        <v>-14.8</v>
      </c>
      <c r="G68" s="1">
        <v>143.80000000000001</v>
      </c>
      <c r="H68" s="4">
        <v>0.10299999999999999</v>
      </c>
      <c r="I68" s="1">
        <v>2131.1999999999998</v>
      </c>
      <c r="J68" s="4">
        <v>1.37E-2</v>
      </c>
      <c r="K68" s="4">
        <v>9.0700000000000003E-2</v>
      </c>
    </row>
    <row r="69" spans="1:11" x14ac:dyDescent="0.15">
      <c r="A69" s="1">
        <v>517</v>
      </c>
      <c r="B69" s="1">
        <v>789.6</v>
      </c>
      <c r="C69" s="1">
        <v>101259419648</v>
      </c>
      <c r="D69" s="1">
        <v>24.3</v>
      </c>
      <c r="E69" s="1">
        <v>72.900000000000006</v>
      </c>
      <c r="F69" s="4">
        <v>-14.8</v>
      </c>
      <c r="G69" s="1">
        <v>143.80000000000001</v>
      </c>
      <c r="H69" s="4">
        <v>0.10299999999999999</v>
      </c>
      <c r="I69" s="1">
        <v>2131.6</v>
      </c>
      <c r="J69" s="4">
        <v>1.37E-2</v>
      </c>
      <c r="K69" s="4">
        <v>9.0700000000000003E-2</v>
      </c>
    </row>
    <row r="70" spans="1:11" x14ac:dyDescent="0.15">
      <c r="A70" s="1">
        <v>518</v>
      </c>
      <c r="B70" s="1">
        <v>789.5</v>
      </c>
      <c r="C70" s="1">
        <v>101309325312</v>
      </c>
      <c r="D70" s="1">
        <v>24.2</v>
      </c>
      <c r="E70" s="1">
        <v>73.599999999999994</v>
      </c>
      <c r="F70" s="4">
        <v>-14.8</v>
      </c>
      <c r="G70" s="1">
        <v>143.80000000000001</v>
      </c>
      <c r="H70" s="4">
        <v>0.10299999999999999</v>
      </c>
      <c r="I70" s="1">
        <v>2132.1</v>
      </c>
      <c r="J70" s="4">
        <v>1.37E-2</v>
      </c>
      <c r="K70" s="4">
        <v>9.0700000000000003E-2</v>
      </c>
    </row>
    <row r="71" spans="1:11" x14ac:dyDescent="0.15">
      <c r="A71" s="1">
        <v>519</v>
      </c>
      <c r="B71" s="1">
        <v>789.3</v>
      </c>
      <c r="C71" s="1">
        <v>101238112256</v>
      </c>
      <c r="D71" s="1">
        <v>24.2</v>
      </c>
      <c r="E71" s="1">
        <v>74.2</v>
      </c>
      <c r="F71" s="4">
        <v>-14.8</v>
      </c>
      <c r="G71" s="1">
        <v>143.80000000000001</v>
      </c>
      <c r="H71" s="4">
        <v>0.10299999999999999</v>
      </c>
      <c r="I71" s="1">
        <v>2132.5</v>
      </c>
      <c r="J71" s="4">
        <v>1.37E-2</v>
      </c>
      <c r="K71" s="4">
        <v>9.0700000000000003E-2</v>
      </c>
    </row>
    <row r="72" spans="1:11" x14ac:dyDescent="0.15">
      <c r="A72" s="1">
        <v>520</v>
      </c>
      <c r="B72" s="1">
        <v>789.2</v>
      </c>
      <c r="C72" s="1">
        <v>101292343296</v>
      </c>
      <c r="D72" s="1">
        <v>24.3</v>
      </c>
      <c r="E72" s="1">
        <v>74.900000000000006</v>
      </c>
      <c r="F72" s="4">
        <v>-14.8</v>
      </c>
      <c r="G72" s="1">
        <v>143.80000000000001</v>
      </c>
      <c r="H72" s="4">
        <v>0.10299999999999999</v>
      </c>
      <c r="I72" s="1">
        <v>2132.9</v>
      </c>
      <c r="J72" s="4">
        <v>1.37E-2</v>
      </c>
      <c r="K72" s="4">
        <v>9.0700000000000003E-2</v>
      </c>
    </row>
    <row r="73" spans="1:11" x14ac:dyDescent="0.15">
      <c r="A73" s="1">
        <v>521</v>
      </c>
      <c r="B73" s="1">
        <v>789.1</v>
      </c>
      <c r="C73" s="1">
        <v>101313486848</v>
      </c>
      <c r="D73" s="1">
        <v>24.3</v>
      </c>
      <c r="E73" s="1">
        <v>75.5</v>
      </c>
      <c r="F73" s="4">
        <v>-14.8</v>
      </c>
      <c r="G73" s="1">
        <v>143.80000000000001</v>
      </c>
      <c r="H73" s="4">
        <v>0.10299999999999999</v>
      </c>
      <c r="I73" s="1">
        <v>2133.3000000000002</v>
      </c>
      <c r="J73" s="4">
        <v>1.37E-2</v>
      </c>
      <c r="K73" s="4">
        <v>9.0700000000000003E-2</v>
      </c>
    </row>
    <row r="74" spans="1:11" x14ac:dyDescent="0.15">
      <c r="A74" s="1">
        <v>522</v>
      </c>
      <c r="B74" s="1">
        <v>789</v>
      </c>
      <c r="C74" s="1">
        <v>101410422784</v>
      </c>
      <c r="D74" s="1">
        <v>24.3</v>
      </c>
      <c r="E74" s="1">
        <v>76.2</v>
      </c>
      <c r="F74" s="4">
        <v>-14.8</v>
      </c>
      <c r="G74" s="1">
        <v>143.80000000000001</v>
      </c>
      <c r="H74" s="4">
        <v>0.10299999999999999</v>
      </c>
      <c r="I74" s="1">
        <v>2133.6999999999998</v>
      </c>
      <c r="J74" s="4">
        <v>1.37E-2</v>
      </c>
      <c r="K74" s="4">
        <v>9.0700000000000003E-2</v>
      </c>
    </row>
    <row r="75" spans="1:11" x14ac:dyDescent="0.15">
      <c r="A75" s="1">
        <v>523</v>
      </c>
      <c r="B75" s="1">
        <v>788.9</v>
      </c>
      <c r="C75" s="1">
        <v>101448597504</v>
      </c>
      <c r="D75" s="1">
        <v>24.3</v>
      </c>
      <c r="E75" s="1">
        <v>76.8</v>
      </c>
      <c r="F75" s="4">
        <v>-14.8</v>
      </c>
      <c r="G75" s="1">
        <v>143.80000000000001</v>
      </c>
      <c r="H75" s="4">
        <v>0.10299999999999999</v>
      </c>
      <c r="I75" s="1">
        <v>2134.1</v>
      </c>
      <c r="J75" s="4">
        <v>1.37E-2</v>
      </c>
      <c r="K75" s="4">
        <v>9.0700000000000003E-2</v>
      </c>
    </row>
    <row r="76" spans="1:11" x14ac:dyDescent="0.15">
      <c r="A76" s="1">
        <v>524</v>
      </c>
      <c r="B76" s="1">
        <v>788.8</v>
      </c>
      <c r="C76" s="1">
        <v>101360640000</v>
      </c>
      <c r="D76" s="1">
        <v>24.3</v>
      </c>
      <c r="E76" s="1">
        <v>77.5</v>
      </c>
      <c r="F76" s="4">
        <v>-14.8</v>
      </c>
      <c r="G76" s="1">
        <v>143.80000000000001</v>
      </c>
      <c r="H76" s="4">
        <v>0.10299999999999999</v>
      </c>
      <c r="I76" s="1">
        <v>2134.4</v>
      </c>
      <c r="J76" s="4">
        <v>1.37E-2</v>
      </c>
      <c r="K76" s="4">
        <v>9.0700000000000003E-2</v>
      </c>
    </row>
    <row r="77" spans="1:11" x14ac:dyDescent="0.15">
      <c r="A77" s="1">
        <v>525</v>
      </c>
      <c r="B77" s="1">
        <v>788.7</v>
      </c>
      <c r="C77" s="1">
        <v>101393072128</v>
      </c>
      <c r="D77" s="1">
        <v>24.4</v>
      </c>
      <c r="E77" s="1">
        <v>78.2</v>
      </c>
      <c r="F77" s="4">
        <v>-14.8</v>
      </c>
      <c r="G77" s="1">
        <v>143.80000000000001</v>
      </c>
      <c r="H77" s="4">
        <v>0.10299999999999999</v>
      </c>
      <c r="I77" s="1">
        <v>2134.8000000000002</v>
      </c>
      <c r="J77" s="4">
        <v>1.37E-2</v>
      </c>
      <c r="K77" s="4">
        <v>9.0700000000000003E-2</v>
      </c>
    </row>
    <row r="78" spans="1:11" x14ac:dyDescent="0.15">
      <c r="A78" s="1">
        <v>526</v>
      </c>
      <c r="B78" s="1">
        <v>788.6</v>
      </c>
      <c r="C78" s="1">
        <v>101407121408</v>
      </c>
      <c r="D78" s="1">
        <v>24.4</v>
      </c>
      <c r="E78" s="1">
        <v>78.8</v>
      </c>
      <c r="F78" s="4">
        <v>-14.8</v>
      </c>
      <c r="G78" s="1">
        <v>143.80000000000001</v>
      </c>
      <c r="H78" s="4">
        <v>0.10299999999999999</v>
      </c>
      <c r="I78" s="1">
        <v>2135.1</v>
      </c>
      <c r="J78" s="4">
        <v>1.37E-2</v>
      </c>
      <c r="K78" s="4">
        <v>9.0700000000000003E-2</v>
      </c>
    </row>
    <row r="79" spans="1:11" x14ac:dyDescent="0.15">
      <c r="A79" s="1">
        <v>527</v>
      </c>
      <c r="B79" s="1">
        <v>788.6</v>
      </c>
      <c r="C79" s="1">
        <v>101403828224</v>
      </c>
      <c r="D79" s="1">
        <v>24.3</v>
      </c>
      <c r="E79" s="1">
        <v>79.5</v>
      </c>
      <c r="F79" s="4">
        <v>-14.8</v>
      </c>
      <c r="G79" s="1">
        <v>143.80000000000001</v>
      </c>
      <c r="H79" s="4">
        <v>0.10299999999999999</v>
      </c>
      <c r="I79" s="1">
        <v>2135.5</v>
      </c>
      <c r="J79" s="4">
        <v>1.37E-2</v>
      </c>
      <c r="K79" s="4">
        <v>9.0700000000000003E-2</v>
      </c>
    </row>
    <row r="80" spans="1:11" x14ac:dyDescent="0.15">
      <c r="A80" s="1">
        <v>528</v>
      </c>
      <c r="B80" s="1">
        <v>788.3</v>
      </c>
      <c r="C80" s="1">
        <v>101414584320</v>
      </c>
      <c r="D80" s="1">
        <v>24.3</v>
      </c>
      <c r="E80" s="1">
        <v>80.2</v>
      </c>
      <c r="F80" s="4">
        <v>-14.9</v>
      </c>
      <c r="G80" s="1">
        <v>143.80000000000001</v>
      </c>
      <c r="H80" s="4">
        <v>0.10299999999999999</v>
      </c>
      <c r="I80" s="1">
        <v>2135.9</v>
      </c>
      <c r="J80" s="4">
        <v>1.37E-2</v>
      </c>
      <c r="K80" s="4">
        <v>9.0700000000000003E-2</v>
      </c>
    </row>
    <row r="81" spans="1:11" x14ac:dyDescent="0.15">
      <c r="A81" s="1">
        <v>529</v>
      </c>
      <c r="B81" s="1">
        <v>788.2</v>
      </c>
      <c r="C81" s="1">
        <v>101423783936</v>
      </c>
      <c r="D81" s="1">
        <v>24.3</v>
      </c>
      <c r="E81" s="1">
        <v>80.8</v>
      </c>
      <c r="F81" s="4">
        <v>-14.9</v>
      </c>
      <c r="G81" s="1">
        <v>143.80000000000001</v>
      </c>
      <c r="H81" s="4">
        <v>0.10299999999999999</v>
      </c>
      <c r="I81" s="1">
        <v>2136.1999999999998</v>
      </c>
      <c r="J81" s="4">
        <v>1.37E-2</v>
      </c>
      <c r="K81" s="4">
        <v>9.0700000000000003E-2</v>
      </c>
    </row>
    <row r="82" spans="1:11" x14ac:dyDescent="0.15">
      <c r="A82" s="1">
        <v>530</v>
      </c>
      <c r="B82" s="1">
        <v>788.1</v>
      </c>
      <c r="C82" s="1">
        <v>101609938944</v>
      </c>
      <c r="D82" s="1">
        <v>24.3</v>
      </c>
      <c r="E82" s="1">
        <v>81.5</v>
      </c>
      <c r="F82" s="4">
        <v>-14.9</v>
      </c>
      <c r="G82" s="1">
        <v>143.80000000000001</v>
      </c>
      <c r="H82" s="4">
        <v>0.10299999999999999</v>
      </c>
      <c r="I82" s="1">
        <v>2136.5</v>
      </c>
      <c r="J82" s="4">
        <v>1.37E-2</v>
      </c>
      <c r="K82" s="4">
        <v>9.0700000000000003E-2</v>
      </c>
    </row>
    <row r="83" spans="1:11" x14ac:dyDescent="0.15">
      <c r="A83" s="1">
        <v>531</v>
      </c>
      <c r="B83" s="1">
        <v>788</v>
      </c>
      <c r="C83" s="1">
        <v>101522554880</v>
      </c>
      <c r="D83" s="1">
        <v>24.3</v>
      </c>
      <c r="E83" s="1">
        <v>82.2</v>
      </c>
      <c r="F83" s="4">
        <v>-14.9</v>
      </c>
      <c r="G83" s="1">
        <v>143.80000000000001</v>
      </c>
      <c r="H83" s="4">
        <v>0.10299999999999999</v>
      </c>
      <c r="I83" s="1">
        <v>2136.9</v>
      </c>
      <c r="J83" s="4">
        <v>1.37E-2</v>
      </c>
      <c r="K83" s="4">
        <v>9.0700000000000003E-2</v>
      </c>
    </row>
    <row r="84" spans="1:11" x14ac:dyDescent="0.15">
      <c r="A84" s="1">
        <v>532</v>
      </c>
      <c r="B84" s="1">
        <v>787.8</v>
      </c>
      <c r="C84" s="1">
        <v>101474107392</v>
      </c>
      <c r="D84" s="1">
        <v>24.3</v>
      </c>
      <c r="E84" s="1">
        <v>82.9</v>
      </c>
      <c r="F84" s="4">
        <v>-14.9</v>
      </c>
      <c r="G84" s="1">
        <v>143.80000000000001</v>
      </c>
      <c r="H84" s="4">
        <v>0.10299999999999999</v>
      </c>
      <c r="I84" s="1">
        <v>2137.1999999999998</v>
      </c>
      <c r="J84" s="4">
        <v>1.37E-2</v>
      </c>
      <c r="K84" s="4">
        <v>9.0700000000000003E-2</v>
      </c>
    </row>
    <row r="85" spans="1:11" x14ac:dyDescent="0.15">
      <c r="A85" s="1">
        <v>533</v>
      </c>
      <c r="B85" s="1">
        <v>787.6</v>
      </c>
      <c r="C85" s="1">
        <v>101458837504</v>
      </c>
      <c r="D85" s="1">
        <v>24.3</v>
      </c>
      <c r="E85" s="1">
        <v>83.5</v>
      </c>
      <c r="F85" s="4">
        <v>-14.9</v>
      </c>
      <c r="G85" s="1">
        <v>143.80000000000001</v>
      </c>
      <c r="H85" s="4">
        <v>0.10299999999999999</v>
      </c>
      <c r="I85" s="1">
        <v>2137.5</v>
      </c>
      <c r="J85" s="4">
        <v>1.37E-2</v>
      </c>
      <c r="K85" s="4">
        <v>9.0700000000000003E-2</v>
      </c>
    </row>
    <row r="86" spans="1:11" x14ac:dyDescent="0.15">
      <c r="A86" s="1">
        <v>534</v>
      </c>
      <c r="B86" s="1">
        <v>787.5</v>
      </c>
      <c r="C86" s="1">
        <v>101617418240</v>
      </c>
      <c r="D86" s="1">
        <v>24.3</v>
      </c>
      <c r="E86" s="1">
        <v>84.2</v>
      </c>
      <c r="F86" s="4">
        <v>-14.9</v>
      </c>
      <c r="G86" s="1">
        <v>143.80000000000001</v>
      </c>
      <c r="H86" s="4">
        <v>0.10299999999999999</v>
      </c>
      <c r="I86" s="1">
        <v>2137.8000000000002</v>
      </c>
      <c r="J86" s="4">
        <v>1.37E-2</v>
      </c>
      <c r="K86" s="4">
        <v>9.0700000000000003E-2</v>
      </c>
    </row>
    <row r="87" spans="1:11" x14ac:dyDescent="0.15">
      <c r="A87" s="1">
        <v>535</v>
      </c>
      <c r="B87" s="1">
        <v>787.3</v>
      </c>
      <c r="C87" s="1">
        <v>101509701632</v>
      </c>
      <c r="D87" s="1">
        <v>24.3</v>
      </c>
      <c r="E87" s="1">
        <v>84.9</v>
      </c>
      <c r="F87" s="4">
        <v>-14.9</v>
      </c>
      <c r="G87" s="1">
        <v>143.80000000000001</v>
      </c>
      <c r="H87" s="4">
        <v>0.10299999999999999</v>
      </c>
      <c r="I87" s="1">
        <v>2138</v>
      </c>
      <c r="J87" s="4">
        <v>1.37E-2</v>
      </c>
      <c r="K87" s="4">
        <v>9.0700000000000003E-2</v>
      </c>
    </row>
    <row r="88" spans="1:11" x14ac:dyDescent="0.15">
      <c r="A88" s="1">
        <v>536</v>
      </c>
      <c r="B88" s="1">
        <v>787.2</v>
      </c>
      <c r="C88" s="1">
        <v>101547909120</v>
      </c>
      <c r="D88" s="1">
        <v>24.3</v>
      </c>
      <c r="E88" s="1">
        <v>85.6</v>
      </c>
      <c r="F88" s="4">
        <v>-14.9</v>
      </c>
      <c r="G88" s="1">
        <v>143.80000000000001</v>
      </c>
      <c r="H88" s="4">
        <v>0.10299999999999999</v>
      </c>
      <c r="I88" s="1">
        <v>2138.3000000000002</v>
      </c>
      <c r="J88" s="4">
        <v>1.37E-2</v>
      </c>
      <c r="K88" s="4">
        <v>9.0700000000000003E-2</v>
      </c>
    </row>
    <row r="89" spans="1:11" x14ac:dyDescent="0.15">
      <c r="A89" s="1">
        <v>537</v>
      </c>
      <c r="B89" s="1">
        <v>787.1</v>
      </c>
      <c r="C89" s="1">
        <v>101567889408</v>
      </c>
      <c r="D89" s="1">
        <v>24.3</v>
      </c>
      <c r="E89" s="1">
        <v>86.2</v>
      </c>
      <c r="F89" s="4">
        <v>-14.9</v>
      </c>
      <c r="G89" s="1">
        <v>143.80000000000001</v>
      </c>
      <c r="H89" s="4">
        <v>0.10299999999999999</v>
      </c>
      <c r="I89" s="1">
        <v>2138.6</v>
      </c>
      <c r="J89" s="4">
        <v>1.37E-2</v>
      </c>
      <c r="K89" s="4">
        <v>9.0700000000000003E-2</v>
      </c>
    </row>
    <row r="90" spans="1:11" x14ac:dyDescent="0.15">
      <c r="A90" s="1">
        <v>538</v>
      </c>
      <c r="B90" s="1">
        <v>787.1</v>
      </c>
      <c r="C90" s="1">
        <v>101572927488</v>
      </c>
      <c r="D90" s="1">
        <v>24.3</v>
      </c>
      <c r="E90" s="1">
        <v>86.9</v>
      </c>
      <c r="F90" s="4">
        <v>-14.9</v>
      </c>
      <c r="G90" s="1">
        <v>143.80000000000001</v>
      </c>
      <c r="H90" s="4">
        <v>0.10299999999999999</v>
      </c>
      <c r="I90" s="1">
        <v>2138.9</v>
      </c>
      <c r="J90" s="4">
        <v>1.37E-2</v>
      </c>
      <c r="K90" s="4">
        <v>9.0700000000000003E-2</v>
      </c>
    </row>
    <row r="91" spans="1:11" x14ac:dyDescent="0.15">
      <c r="A91" s="1">
        <v>539</v>
      </c>
      <c r="B91" s="1">
        <v>787</v>
      </c>
      <c r="C91" s="1">
        <v>101557469184</v>
      </c>
      <c r="D91" s="1">
        <v>24.2</v>
      </c>
      <c r="E91" s="1">
        <v>87.6</v>
      </c>
      <c r="F91" s="4">
        <v>-14.9</v>
      </c>
      <c r="G91" s="1">
        <v>143.80000000000001</v>
      </c>
      <c r="H91" s="4">
        <v>0.10299999999999999</v>
      </c>
      <c r="I91" s="1">
        <v>2139.1</v>
      </c>
      <c r="J91" s="4">
        <v>1.37E-2</v>
      </c>
      <c r="K91" s="4">
        <v>9.0700000000000003E-2</v>
      </c>
    </row>
    <row r="92" spans="1:11" x14ac:dyDescent="0.15">
      <c r="A92" s="1">
        <v>540</v>
      </c>
      <c r="B92" s="1">
        <v>787</v>
      </c>
      <c r="C92" s="1">
        <v>101615501312</v>
      </c>
      <c r="D92" s="1">
        <v>24.2</v>
      </c>
      <c r="E92" s="1">
        <v>88.3</v>
      </c>
      <c r="F92" s="4">
        <v>-14.9</v>
      </c>
      <c r="G92" s="1">
        <v>143.80000000000001</v>
      </c>
      <c r="H92" s="4">
        <v>0.10299999999999999</v>
      </c>
      <c r="I92" s="1">
        <v>2139.4</v>
      </c>
      <c r="J92" s="4">
        <v>1.37E-2</v>
      </c>
      <c r="K92" s="4">
        <v>9.0700000000000003E-2</v>
      </c>
    </row>
    <row r="93" spans="1:11" x14ac:dyDescent="0.15">
      <c r="A93" s="1">
        <v>541</v>
      </c>
      <c r="B93" s="1">
        <v>786.9</v>
      </c>
      <c r="C93" s="1">
        <v>101630107648</v>
      </c>
      <c r="D93" s="1">
        <v>24.2</v>
      </c>
      <c r="E93" s="1">
        <v>89</v>
      </c>
      <c r="F93" s="4">
        <v>-14.9</v>
      </c>
      <c r="G93" s="1">
        <v>143.80000000000001</v>
      </c>
      <c r="H93" s="4">
        <v>0.10299999999999999</v>
      </c>
      <c r="I93" s="1">
        <v>2139.6999999999998</v>
      </c>
      <c r="J93" s="4">
        <v>1.37E-2</v>
      </c>
      <c r="K93" s="4">
        <v>9.0700000000000003E-2</v>
      </c>
    </row>
    <row r="94" spans="1:11" x14ac:dyDescent="0.15">
      <c r="A94" s="1">
        <v>542</v>
      </c>
      <c r="B94" s="1">
        <v>786.9</v>
      </c>
      <c r="C94" s="1">
        <v>101726978048</v>
      </c>
      <c r="D94" s="1">
        <v>24.2</v>
      </c>
      <c r="E94" s="1">
        <v>89.7</v>
      </c>
      <c r="F94" s="4">
        <v>-14.9</v>
      </c>
      <c r="G94" s="1">
        <v>143.80000000000001</v>
      </c>
      <c r="H94" s="4">
        <v>0.10299999999999999</v>
      </c>
      <c r="I94" s="1">
        <v>2139.9</v>
      </c>
      <c r="J94" s="4">
        <v>1.37E-2</v>
      </c>
      <c r="K94" s="4">
        <v>9.0700000000000003E-2</v>
      </c>
    </row>
    <row r="95" spans="1:11" x14ac:dyDescent="0.15">
      <c r="A95" s="1">
        <v>543</v>
      </c>
      <c r="B95" s="1">
        <v>786.8</v>
      </c>
      <c r="C95" s="1">
        <v>101681922048</v>
      </c>
      <c r="D95" s="1">
        <v>24.2</v>
      </c>
      <c r="E95" s="1">
        <v>90.4</v>
      </c>
      <c r="F95" s="4">
        <v>-14.9</v>
      </c>
      <c r="G95" s="1">
        <v>143.80000000000001</v>
      </c>
      <c r="H95" s="4">
        <v>0.10299999999999999</v>
      </c>
      <c r="I95" s="1">
        <v>2140.1</v>
      </c>
      <c r="J95" s="4">
        <v>1.37E-2</v>
      </c>
      <c r="K95" s="4">
        <v>9.0700000000000003E-2</v>
      </c>
    </row>
    <row r="96" spans="1:11" x14ac:dyDescent="0.15">
      <c r="A96" s="1">
        <v>544</v>
      </c>
      <c r="B96" s="1">
        <v>786.7</v>
      </c>
      <c r="C96" s="1">
        <v>101655142400</v>
      </c>
      <c r="D96" s="1">
        <v>24.2</v>
      </c>
      <c r="E96" s="1">
        <v>91.1</v>
      </c>
      <c r="F96" s="4">
        <v>-14.9</v>
      </c>
      <c r="G96" s="1">
        <v>143.80000000000001</v>
      </c>
      <c r="H96" s="4">
        <v>0.10299999999999999</v>
      </c>
      <c r="I96" s="1">
        <v>2140.4</v>
      </c>
      <c r="J96" s="4">
        <v>1.37E-2</v>
      </c>
      <c r="K96" s="4">
        <v>9.0700000000000003E-2</v>
      </c>
    </row>
    <row r="97" spans="1:11" x14ac:dyDescent="0.15">
      <c r="A97" s="1">
        <v>545</v>
      </c>
      <c r="B97" s="1">
        <v>786.6</v>
      </c>
      <c r="C97" s="1">
        <v>101749596160</v>
      </c>
      <c r="D97" s="1">
        <v>24.2</v>
      </c>
      <c r="E97" s="1">
        <v>91.8</v>
      </c>
      <c r="F97" s="4">
        <v>-14.9</v>
      </c>
      <c r="G97" s="1">
        <v>143.80000000000001</v>
      </c>
      <c r="H97" s="4">
        <v>0.104</v>
      </c>
      <c r="I97" s="1">
        <v>2140.6</v>
      </c>
      <c r="J97" s="4">
        <v>1.37E-2</v>
      </c>
      <c r="K97" s="4">
        <v>9.0700000000000003E-2</v>
      </c>
    </row>
    <row r="98" spans="1:11" x14ac:dyDescent="0.15">
      <c r="A98" s="1">
        <v>546</v>
      </c>
      <c r="B98" s="1">
        <v>786.7</v>
      </c>
      <c r="C98" s="1">
        <v>101799034880</v>
      </c>
      <c r="D98" s="1">
        <v>24.2</v>
      </c>
      <c r="E98" s="1">
        <v>92.4</v>
      </c>
      <c r="F98" s="4">
        <v>-14.9</v>
      </c>
      <c r="G98" s="1">
        <v>143.80000000000001</v>
      </c>
      <c r="H98" s="4">
        <v>0.104</v>
      </c>
      <c r="I98" s="1">
        <v>2140.8000000000002</v>
      </c>
      <c r="J98" s="4">
        <v>1.37E-2</v>
      </c>
      <c r="K98" s="4">
        <v>9.0700000000000003E-2</v>
      </c>
    </row>
    <row r="99" spans="1:11" x14ac:dyDescent="0.15">
      <c r="A99" s="1">
        <v>547</v>
      </c>
      <c r="B99" s="1">
        <v>786.6</v>
      </c>
      <c r="C99" s="1">
        <v>101821497344</v>
      </c>
      <c r="D99" s="1">
        <v>24.2</v>
      </c>
      <c r="E99" s="1">
        <v>93.1</v>
      </c>
      <c r="F99" s="4">
        <v>-14.9</v>
      </c>
      <c r="G99" s="1">
        <v>143.80000000000001</v>
      </c>
      <c r="H99" s="4">
        <v>0.104</v>
      </c>
      <c r="I99" s="1">
        <v>2141</v>
      </c>
      <c r="J99" s="4">
        <v>1.37E-2</v>
      </c>
      <c r="K99" s="4">
        <v>9.0700000000000003E-2</v>
      </c>
    </row>
    <row r="100" spans="1:11" x14ac:dyDescent="0.15">
      <c r="A100" s="1">
        <v>548</v>
      </c>
      <c r="B100" s="1">
        <v>786.5</v>
      </c>
      <c r="C100" s="1">
        <v>101813485568</v>
      </c>
      <c r="D100" s="1">
        <v>24.1</v>
      </c>
      <c r="E100" s="1">
        <v>93.8</v>
      </c>
      <c r="F100" s="4">
        <v>-14.9</v>
      </c>
      <c r="G100" s="1">
        <v>143.80000000000001</v>
      </c>
      <c r="H100" s="4">
        <v>0.104</v>
      </c>
      <c r="I100" s="1">
        <v>2141.1999999999998</v>
      </c>
      <c r="J100" s="4">
        <v>1.37E-2</v>
      </c>
      <c r="K100" s="4">
        <v>9.0700000000000003E-2</v>
      </c>
    </row>
    <row r="101" spans="1:11" x14ac:dyDescent="0.15">
      <c r="A101" s="1">
        <v>549</v>
      </c>
      <c r="B101" s="1">
        <v>786.5</v>
      </c>
      <c r="C101" s="1">
        <v>101909651456</v>
      </c>
      <c r="D101" s="1">
        <v>24.1</v>
      </c>
      <c r="E101" s="1">
        <v>94.5</v>
      </c>
      <c r="F101" s="4">
        <v>-14.9</v>
      </c>
      <c r="G101" s="1">
        <v>143.80000000000001</v>
      </c>
      <c r="H101" s="4">
        <v>0.104</v>
      </c>
      <c r="I101" s="1">
        <v>2141.4</v>
      </c>
      <c r="J101" s="4">
        <v>1.37E-2</v>
      </c>
      <c r="K101" s="4">
        <v>9.0700000000000003E-2</v>
      </c>
    </row>
    <row r="102" spans="1:11" x14ac:dyDescent="0.15">
      <c r="A102" s="1">
        <v>550</v>
      </c>
      <c r="B102" s="1">
        <v>786.4</v>
      </c>
      <c r="C102" s="1">
        <v>101870788608</v>
      </c>
      <c r="D102" s="1">
        <v>24.1</v>
      </c>
      <c r="E102" s="1">
        <v>95.2</v>
      </c>
      <c r="F102" s="4">
        <v>-14.9</v>
      </c>
      <c r="G102" s="1">
        <v>143.80000000000001</v>
      </c>
      <c r="H102" s="4">
        <v>0.104</v>
      </c>
      <c r="I102" s="1">
        <v>2141.6</v>
      </c>
      <c r="J102" s="4">
        <v>1.37E-2</v>
      </c>
      <c r="K102" s="4">
        <v>9.0700000000000003E-2</v>
      </c>
    </row>
    <row r="103" spans="1:11" x14ac:dyDescent="0.15">
      <c r="A103" s="1">
        <v>551</v>
      </c>
      <c r="B103" s="1">
        <v>786.4</v>
      </c>
      <c r="C103" s="1">
        <v>101893095424</v>
      </c>
      <c r="D103" s="1">
        <v>24</v>
      </c>
      <c r="E103" s="1">
        <v>95.9</v>
      </c>
      <c r="F103" s="4">
        <v>-14.9</v>
      </c>
      <c r="G103" s="1">
        <v>143.80000000000001</v>
      </c>
      <c r="H103" s="4">
        <v>0.104</v>
      </c>
      <c r="I103" s="1">
        <v>2141.8000000000002</v>
      </c>
      <c r="J103" s="4">
        <v>1.37E-2</v>
      </c>
      <c r="K103" s="4">
        <v>9.0700000000000003E-2</v>
      </c>
    </row>
    <row r="104" spans="1:11" x14ac:dyDescent="0.15">
      <c r="A104" s="1">
        <v>552</v>
      </c>
      <c r="B104" s="1">
        <v>786.3</v>
      </c>
      <c r="C104" s="1">
        <v>101984444416</v>
      </c>
      <c r="D104" s="1">
        <v>24.1</v>
      </c>
      <c r="E104" s="1">
        <v>96.7</v>
      </c>
      <c r="F104" s="4">
        <v>-14.9</v>
      </c>
      <c r="G104" s="1">
        <v>143.80000000000001</v>
      </c>
      <c r="H104" s="4">
        <v>0.104</v>
      </c>
      <c r="I104" s="1">
        <v>2141.9</v>
      </c>
      <c r="J104" s="4">
        <v>1.3599999999999999E-2</v>
      </c>
      <c r="K104" s="4">
        <v>9.0700000000000003E-2</v>
      </c>
    </row>
    <row r="105" spans="1:11" x14ac:dyDescent="0.15">
      <c r="A105" s="1">
        <v>553</v>
      </c>
      <c r="B105" s="1">
        <v>786.2</v>
      </c>
      <c r="C105" s="1">
        <v>102024912896</v>
      </c>
      <c r="D105" s="1">
        <v>24.1</v>
      </c>
      <c r="E105" s="1">
        <v>97.4</v>
      </c>
      <c r="F105" s="4">
        <v>-14.9</v>
      </c>
      <c r="G105" s="1">
        <v>143.80000000000001</v>
      </c>
      <c r="H105" s="4">
        <v>0.104</v>
      </c>
      <c r="I105" s="1">
        <v>2142.1999999999998</v>
      </c>
      <c r="J105" s="4">
        <v>1.3599999999999999E-2</v>
      </c>
      <c r="K105" s="4">
        <v>9.0700000000000003E-2</v>
      </c>
    </row>
    <row r="106" spans="1:11" x14ac:dyDescent="0.15">
      <c r="A106" s="1">
        <v>554</v>
      </c>
      <c r="B106" s="1">
        <v>786.1</v>
      </c>
      <c r="C106" s="1">
        <v>102088261632</v>
      </c>
      <c r="D106" s="1">
        <v>24.1</v>
      </c>
      <c r="E106" s="1">
        <v>98.1</v>
      </c>
      <c r="F106" s="4">
        <v>-14.9</v>
      </c>
      <c r="G106" s="1">
        <v>143.80000000000001</v>
      </c>
      <c r="H106" s="4">
        <v>0.104</v>
      </c>
      <c r="I106" s="1">
        <v>2142.3000000000002</v>
      </c>
      <c r="J106" s="4">
        <v>1.3599999999999999E-2</v>
      </c>
      <c r="K106" s="4">
        <v>9.0700000000000003E-2</v>
      </c>
    </row>
    <row r="107" spans="1:11" x14ac:dyDescent="0.15">
      <c r="A107" s="1">
        <v>555</v>
      </c>
      <c r="B107" s="1">
        <v>786.1</v>
      </c>
      <c r="C107" s="1">
        <v>102252478464</v>
      </c>
      <c r="D107" s="1">
        <v>24.1</v>
      </c>
      <c r="E107" s="1">
        <v>98.8</v>
      </c>
      <c r="F107" s="4">
        <v>-14.9</v>
      </c>
      <c r="G107" s="1">
        <v>143.80000000000001</v>
      </c>
      <c r="H107" s="4">
        <v>0.104</v>
      </c>
      <c r="I107" s="1">
        <v>2142.5</v>
      </c>
      <c r="J107" s="4">
        <v>1.3599999999999999E-2</v>
      </c>
      <c r="K107" s="4">
        <v>9.0700000000000003E-2</v>
      </c>
    </row>
    <row r="108" spans="1:11" x14ac:dyDescent="0.15">
      <c r="A108" s="1">
        <v>556</v>
      </c>
      <c r="B108" s="1">
        <v>786</v>
      </c>
      <c r="C108" s="1">
        <v>102512058368</v>
      </c>
      <c r="D108" s="1">
        <v>24.1</v>
      </c>
      <c r="E108" s="1">
        <v>99.5</v>
      </c>
      <c r="F108" s="4">
        <v>-14.9</v>
      </c>
      <c r="G108" s="1">
        <v>143.80000000000001</v>
      </c>
      <c r="H108" s="4">
        <v>0.104</v>
      </c>
      <c r="I108" s="1">
        <v>2142.6999999999998</v>
      </c>
      <c r="J108" s="4">
        <v>1.3599999999999999E-2</v>
      </c>
      <c r="K108" s="4">
        <v>9.0700000000000003E-2</v>
      </c>
    </row>
    <row r="109" spans="1:11" x14ac:dyDescent="0.15">
      <c r="A109" s="1">
        <v>557</v>
      </c>
      <c r="B109" s="1">
        <v>786</v>
      </c>
      <c r="C109" s="1">
        <v>102824779776</v>
      </c>
      <c r="D109" s="1">
        <v>24.1</v>
      </c>
      <c r="E109" s="1">
        <v>100.2</v>
      </c>
      <c r="F109" s="4">
        <v>-14.9</v>
      </c>
      <c r="G109" s="1">
        <v>143.80000000000001</v>
      </c>
      <c r="H109" s="4">
        <v>0.104</v>
      </c>
      <c r="I109" s="1">
        <v>2142.8000000000002</v>
      </c>
      <c r="J109" s="4">
        <v>1.3599999999999999E-2</v>
      </c>
      <c r="K109" s="4">
        <v>9.0800000000000006E-2</v>
      </c>
    </row>
    <row r="110" spans="1:11" x14ac:dyDescent="0.15">
      <c r="A110" s="1">
        <v>558</v>
      </c>
      <c r="B110" s="1">
        <v>785.9</v>
      </c>
      <c r="C110" s="1">
        <v>102019850240</v>
      </c>
      <c r="D110" s="1">
        <v>24.1</v>
      </c>
      <c r="E110" s="1">
        <v>100.9</v>
      </c>
      <c r="F110" s="4">
        <v>-14.9</v>
      </c>
      <c r="G110" s="1">
        <v>143.80000000000001</v>
      </c>
      <c r="H110" s="4">
        <v>0.104</v>
      </c>
      <c r="I110" s="1">
        <v>2143</v>
      </c>
      <c r="J110" s="4">
        <v>1.3599999999999999E-2</v>
      </c>
      <c r="K110" s="4">
        <v>9.0700000000000003E-2</v>
      </c>
    </row>
    <row r="111" spans="1:11" x14ac:dyDescent="0.15">
      <c r="A111" s="1">
        <v>559</v>
      </c>
      <c r="B111" s="1">
        <v>785.9</v>
      </c>
      <c r="C111" s="1">
        <v>102136102912</v>
      </c>
      <c r="D111" s="1">
        <v>24</v>
      </c>
      <c r="E111" s="1">
        <v>101.6</v>
      </c>
      <c r="F111" s="4">
        <v>-14.9</v>
      </c>
      <c r="G111" s="1">
        <v>143.80000000000001</v>
      </c>
      <c r="H111" s="4">
        <v>0.104</v>
      </c>
      <c r="I111" s="1">
        <v>2143.1</v>
      </c>
      <c r="J111" s="4">
        <v>1.3599999999999999E-2</v>
      </c>
      <c r="K111" s="4">
        <v>9.0700000000000003E-2</v>
      </c>
    </row>
    <row r="112" spans="1:11" x14ac:dyDescent="0.15">
      <c r="A112" s="1">
        <v>560</v>
      </c>
      <c r="B112" s="1">
        <v>785.9</v>
      </c>
      <c r="C112" s="1">
        <v>102196723712</v>
      </c>
      <c r="D112" s="1">
        <v>24</v>
      </c>
      <c r="E112" s="1">
        <v>102.3</v>
      </c>
      <c r="F112" s="4">
        <v>-14.9</v>
      </c>
      <c r="G112" s="1">
        <v>143.80000000000001</v>
      </c>
      <c r="H112" s="4">
        <v>0.104</v>
      </c>
      <c r="I112" s="1">
        <v>2143.3000000000002</v>
      </c>
      <c r="J112" s="4">
        <v>1.3599999999999999E-2</v>
      </c>
      <c r="K112" s="4">
        <v>9.0700000000000003E-2</v>
      </c>
    </row>
    <row r="113" spans="1:11" x14ac:dyDescent="0.15">
      <c r="A113" s="1">
        <v>561</v>
      </c>
      <c r="B113" s="1">
        <v>785.8</v>
      </c>
      <c r="C113" s="1">
        <v>102244261888</v>
      </c>
      <c r="D113" s="1">
        <v>23.8</v>
      </c>
      <c r="E113" s="1">
        <v>103.1</v>
      </c>
      <c r="F113" s="4">
        <v>-14.9</v>
      </c>
      <c r="G113" s="1">
        <v>143.80000000000001</v>
      </c>
      <c r="H113" s="4">
        <v>0.104</v>
      </c>
      <c r="I113" s="1">
        <v>2143.4</v>
      </c>
      <c r="J113" s="4">
        <v>1.3599999999999999E-2</v>
      </c>
      <c r="K113" s="4">
        <v>9.0700000000000003E-2</v>
      </c>
    </row>
    <row r="114" spans="1:11" x14ac:dyDescent="0.15">
      <c r="A114" s="1">
        <v>562</v>
      </c>
      <c r="B114" s="1">
        <v>785.8</v>
      </c>
      <c r="C114" s="1">
        <v>102315958272</v>
      </c>
      <c r="D114" s="1">
        <v>23.8</v>
      </c>
      <c r="E114" s="1">
        <v>103.8</v>
      </c>
      <c r="F114" s="4">
        <v>-14.9</v>
      </c>
      <c r="G114" s="1">
        <v>143.80000000000001</v>
      </c>
      <c r="H114" s="4">
        <v>0.104</v>
      </c>
      <c r="I114" s="1">
        <v>2143.5</v>
      </c>
      <c r="J114" s="4">
        <v>1.3599999999999999E-2</v>
      </c>
      <c r="K114" s="4">
        <v>9.0700000000000003E-2</v>
      </c>
    </row>
    <row r="115" spans="1:11" x14ac:dyDescent="0.15">
      <c r="A115" s="1">
        <v>563</v>
      </c>
      <c r="B115" s="1">
        <v>785.7</v>
      </c>
      <c r="C115" s="1">
        <v>102405038080</v>
      </c>
      <c r="D115" s="1">
        <v>23.8</v>
      </c>
      <c r="E115" s="1">
        <v>104.5</v>
      </c>
      <c r="F115" s="4">
        <v>-14.9</v>
      </c>
      <c r="G115" s="1">
        <v>143.80000000000001</v>
      </c>
      <c r="H115" s="4">
        <v>0.104</v>
      </c>
      <c r="I115" s="1">
        <v>2143.6999999999998</v>
      </c>
      <c r="J115" s="4">
        <v>1.3599999999999999E-2</v>
      </c>
      <c r="K115" s="4">
        <v>9.0700000000000003E-2</v>
      </c>
    </row>
    <row r="116" spans="1:11" x14ac:dyDescent="0.15">
      <c r="A116" s="1">
        <v>564</v>
      </c>
      <c r="B116" s="1">
        <v>785.7</v>
      </c>
      <c r="C116" s="1">
        <v>102476840960</v>
      </c>
      <c r="D116" s="1">
        <v>23.9</v>
      </c>
      <c r="E116" s="1">
        <v>105.2</v>
      </c>
      <c r="F116" s="4">
        <v>-14.9</v>
      </c>
      <c r="G116" s="1">
        <v>143.80000000000001</v>
      </c>
      <c r="H116" s="4">
        <v>0.104</v>
      </c>
      <c r="I116" s="1">
        <v>2143.8000000000002</v>
      </c>
      <c r="J116" s="4">
        <v>1.3599999999999999E-2</v>
      </c>
      <c r="K116" s="4">
        <v>9.0700000000000003E-2</v>
      </c>
    </row>
    <row r="117" spans="1:11" x14ac:dyDescent="0.15">
      <c r="A117" s="1">
        <v>565</v>
      </c>
      <c r="B117" s="1">
        <v>785.6</v>
      </c>
      <c r="C117" s="1">
        <v>102545358848</v>
      </c>
      <c r="D117" s="1">
        <v>23.9</v>
      </c>
      <c r="E117" s="1">
        <v>105.9</v>
      </c>
      <c r="F117" s="4">
        <v>-14.9</v>
      </c>
      <c r="G117" s="1">
        <v>143.80000000000001</v>
      </c>
      <c r="H117" s="4">
        <v>0.104</v>
      </c>
      <c r="I117" s="1">
        <v>2144</v>
      </c>
      <c r="J117" s="4">
        <v>1.3599999999999999E-2</v>
      </c>
      <c r="K117" s="4">
        <v>9.0700000000000003E-2</v>
      </c>
    </row>
    <row r="118" spans="1:11" x14ac:dyDescent="0.15">
      <c r="A118" s="1">
        <v>566</v>
      </c>
      <c r="B118" s="1">
        <v>785.5</v>
      </c>
      <c r="C118" s="1">
        <v>102627254272</v>
      </c>
      <c r="D118" s="1">
        <v>24</v>
      </c>
      <c r="E118" s="1">
        <v>106.7</v>
      </c>
      <c r="F118" s="4">
        <v>-14.9</v>
      </c>
      <c r="G118" s="1">
        <v>143.80000000000001</v>
      </c>
      <c r="H118" s="4">
        <v>0.104</v>
      </c>
      <c r="I118" s="1">
        <v>2144.1</v>
      </c>
      <c r="J118" s="4">
        <v>1.3599999999999999E-2</v>
      </c>
      <c r="K118" s="4">
        <v>9.0700000000000003E-2</v>
      </c>
    </row>
    <row r="119" spans="1:11" x14ac:dyDescent="0.15">
      <c r="A119" s="1">
        <v>567</v>
      </c>
      <c r="B119" s="1">
        <v>785.4</v>
      </c>
      <c r="C119" s="1">
        <v>102724657152</v>
      </c>
      <c r="D119" s="1">
        <v>24</v>
      </c>
      <c r="E119" s="1">
        <v>107.4</v>
      </c>
      <c r="F119" s="4">
        <v>-14.9</v>
      </c>
      <c r="G119" s="1">
        <v>143.80000000000001</v>
      </c>
      <c r="H119" s="4">
        <v>0.104</v>
      </c>
      <c r="I119" s="1">
        <v>2144.1999999999998</v>
      </c>
      <c r="J119" s="4">
        <v>1.3599999999999999E-2</v>
      </c>
      <c r="K119" s="4">
        <v>9.0800000000000006E-2</v>
      </c>
    </row>
    <row r="120" spans="1:11" x14ac:dyDescent="0.15">
      <c r="A120" s="1">
        <v>568</v>
      </c>
      <c r="B120" s="1">
        <v>785.3</v>
      </c>
      <c r="C120" s="1">
        <v>102779977728</v>
      </c>
      <c r="D120" s="1">
        <v>24</v>
      </c>
      <c r="E120" s="1">
        <v>108.1</v>
      </c>
      <c r="F120" s="4">
        <v>-14.9</v>
      </c>
      <c r="G120" s="1">
        <v>143.80000000000001</v>
      </c>
      <c r="H120" s="4">
        <v>0.104</v>
      </c>
      <c r="I120" s="1">
        <v>2144.4</v>
      </c>
      <c r="J120" s="4">
        <v>1.3599999999999999E-2</v>
      </c>
      <c r="K120" s="4">
        <v>9.0800000000000006E-2</v>
      </c>
    </row>
    <row r="121" spans="1:11" x14ac:dyDescent="0.15">
      <c r="A121" s="1">
        <v>569</v>
      </c>
      <c r="B121" s="1">
        <v>785.2</v>
      </c>
      <c r="C121" s="1">
        <v>102815465472</v>
      </c>
      <c r="D121" s="1">
        <v>23.9</v>
      </c>
      <c r="E121" s="1">
        <v>108.8</v>
      </c>
      <c r="F121" s="4">
        <v>-14.9</v>
      </c>
      <c r="G121" s="1">
        <v>143.80000000000001</v>
      </c>
      <c r="H121" s="4">
        <v>0.104</v>
      </c>
      <c r="I121" s="1">
        <v>2144.5</v>
      </c>
      <c r="J121" s="4">
        <v>1.3599999999999999E-2</v>
      </c>
      <c r="K121" s="4">
        <v>9.0800000000000006E-2</v>
      </c>
    </row>
    <row r="122" spans="1:11" x14ac:dyDescent="0.15">
      <c r="A122" s="1">
        <v>570</v>
      </c>
      <c r="B122" s="1">
        <v>785.1</v>
      </c>
      <c r="C122" s="1">
        <v>102879453184</v>
      </c>
      <c r="D122" s="1">
        <v>23.9</v>
      </c>
      <c r="E122" s="1">
        <v>109.5</v>
      </c>
      <c r="F122" s="4">
        <v>-14.9</v>
      </c>
      <c r="G122" s="1">
        <v>143.80000000000001</v>
      </c>
      <c r="H122" s="4">
        <v>0.104</v>
      </c>
      <c r="I122" s="1">
        <v>2144.6</v>
      </c>
      <c r="J122" s="4">
        <v>1.3599999999999999E-2</v>
      </c>
      <c r="K122" s="4">
        <v>9.0800000000000006E-2</v>
      </c>
    </row>
    <row r="123" spans="1:11" x14ac:dyDescent="0.15">
      <c r="A123" s="1">
        <v>571</v>
      </c>
      <c r="B123" s="1">
        <v>785.1</v>
      </c>
      <c r="C123" s="1">
        <v>102959661056</v>
      </c>
      <c r="D123" s="1">
        <v>24</v>
      </c>
      <c r="E123" s="1">
        <v>110.2</v>
      </c>
      <c r="F123" s="4">
        <v>-14.9</v>
      </c>
      <c r="G123" s="1">
        <v>143.80000000000001</v>
      </c>
      <c r="H123" s="4">
        <v>0.104</v>
      </c>
      <c r="I123" s="1">
        <v>2144.6999999999998</v>
      </c>
      <c r="J123" s="4">
        <v>1.3599999999999999E-2</v>
      </c>
      <c r="K123" s="4">
        <v>9.0800000000000006E-2</v>
      </c>
    </row>
    <row r="124" spans="1:11" x14ac:dyDescent="0.15">
      <c r="A124" s="1">
        <v>572</v>
      </c>
      <c r="B124" s="1">
        <v>785.1</v>
      </c>
      <c r="C124" s="1">
        <v>103019323392</v>
      </c>
      <c r="D124" s="1">
        <v>24</v>
      </c>
      <c r="E124" s="1">
        <v>110.9</v>
      </c>
      <c r="F124" s="4">
        <v>-14.9</v>
      </c>
      <c r="G124" s="1">
        <v>143.80000000000001</v>
      </c>
      <c r="H124" s="4">
        <v>0.104</v>
      </c>
      <c r="I124" s="1">
        <v>2144.8000000000002</v>
      </c>
      <c r="J124" s="4">
        <v>1.3599999999999999E-2</v>
      </c>
      <c r="K124" s="4">
        <v>9.0800000000000006E-2</v>
      </c>
    </row>
    <row r="125" spans="1:11" x14ac:dyDescent="0.15">
      <c r="A125" s="1">
        <v>573</v>
      </c>
      <c r="B125" s="1">
        <v>785</v>
      </c>
      <c r="C125" s="1">
        <v>103079198720</v>
      </c>
      <c r="D125" s="1">
        <v>23.9</v>
      </c>
      <c r="E125" s="1">
        <v>111.7</v>
      </c>
      <c r="F125" s="4">
        <v>-14.9</v>
      </c>
      <c r="G125" s="1">
        <v>143.80000000000001</v>
      </c>
      <c r="H125" s="4">
        <v>0.104</v>
      </c>
      <c r="I125" s="1">
        <v>2144.9</v>
      </c>
      <c r="J125" s="4">
        <v>1.3599999999999999E-2</v>
      </c>
      <c r="K125" s="4">
        <v>9.0800000000000006E-2</v>
      </c>
    </row>
    <row r="126" spans="1:11" x14ac:dyDescent="0.15">
      <c r="A126" s="1">
        <v>574</v>
      </c>
      <c r="B126" s="1">
        <v>785</v>
      </c>
      <c r="C126" s="1">
        <v>103115489280</v>
      </c>
      <c r="D126" s="1">
        <v>23.9</v>
      </c>
      <c r="E126" s="1">
        <v>112.4</v>
      </c>
      <c r="F126" s="4">
        <v>-14.9</v>
      </c>
      <c r="G126" s="1">
        <v>143.80000000000001</v>
      </c>
      <c r="H126" s="4">
        <v>0.104</v>
      </c>
      <c r="I126" s="1">
        <v>2145.1</v>
      </c>
      <c r="J126" s="4">
        <v>1.3599999999999999E-2</v>
      </c>
      <c r="K126" s="4">
        <v>9.0800000000000006E-2</v>
      </c>
    </row>
    <row r="127" spans="1:11" x14ac:dyDescent="0.15">
      <c r="A127" s="1">
        <v>575</v>
      </c>
      <c r="B127" s="1">
        <v>784.9</v>
      </c>
      <c r="C127" s="1">
        <v>103194632192</v>
      </c>
      <c r="D127" s="1">
        <v>23.8</v>
      </c>
      <c r="E127" s="1">
        <v>113.1</v>
      </c>
      <c r="F127" s="4">
        <v>-14.9</v>
      </c>
      <c r="G127" s="1">
        <v>143.80000000000001</v>
      </c>
      <c r="H127" s="4">
        <v>0.104</v>
      </c>
      <c r="I127" s="1">
        <v>2145.1</v>
      </c>
      <c r="J127" s="4">
        <v>1.3599999999999999E-2</v>
      </c>
      <c r="K127" s="4">
        <v>9.0800000000000006E-2</v>
      </c>
    </row>
    <row r="128" spans="1:11" x14ac:dyDescent="0.15">
      <c r="A128" s="1">
        <v>576</v>
      </c>
      <c r="B128" s="1">
        <v>785</v>
      </c>
      <c r="C128" s="1">
        <v>103271006208</v>
      </c>
      <c r="D128" s="1">
        <v>23.9</v>
      </c>
      <c r="E128" s="1">
        <v>113.8</v>
      </c>
      <c r="F128" s="4">
        <v>-14.9</v>
      </c>
      <c r="G128" s="1">
        <v>143.80000000000001</v>
      </c>
      <c r="H128" s="4">
        <v>0.104</v>
      </c>
      <c r="I128" s="1">
        <v>2145.1999999999998</v>
      </c>
      <c r="J128" s="4">
        <v>1.3599999999999999E-2</v>
      </c>
      <c r="K128" s="4">
        <v>9.0800000000000006E-2</v>
      </c>
    </row>
    <row r="129" spans="1:11" x14ac:dyDescent="0.15">
      <c r="A129" s="1">
        <v>577</v>
      </c>
      <c r="B129" s="1">
        <v>784.9</v>
      </c>
      <c r="C129" s="1">
        <v>103317069824</v>
      </c>
      <c r="D129" s="1">
        <v>23.8</v>
      </c>
      <c r="E129" s="1">
        <v>114.5</v>
      </c>
      <c r="F129" s="4">
        <v>-14.9</v>
      </c>
      <c r="G129" s="1">
        <v>143.80000000000001</v>
      </c>
      <c r="H129" s="4">
        <v>0.104</v>
      </c>
      <c r="I129" s="1">
        <v>2145.3000000000002</v>
      </c>
      <c r="J129" s="4">
        <v>1.3599999999999999E-2</v>
      </c>
      <c r="K129" s="4">
        <v>9.0800000000000006E-2</v>
      </c>
    </row>
    <row r="130" spans="1:11" x14ac:dyDescent="0.15">
      <c r="A130" s="1">
        <v>578</v>
      </c>
      <c r="B130" s="1">
        <v>784.9</v>
      </c>
      <c r="C130" s="1">
        <v>103356801024</v>
      </c>
      <c r="D130" s="1">
        <v>23.7</v>
      </c>
      <c r="E130" s="1">
        <v>115.3</v>
      </c>
      <c r="F130" s="4">
        <v>-14.9</v>
      </c>
      <c r="G130" s="1">
        <v>143.80000000000001</v>
      </c>
      <c r="H130" s="4">
        <v>0.104</v>
      </c>
      <c r="I130" s="1">
        <v>2145.4</v>
      </c>
      <c r="J130" s="4">
        <v>1.3599999999999999E-2</v>
      </c>
      <c r="K130" s="4">
        <v>9.0800000000000006E-2</v>
      </c>
    </row>
    <row r="131" spans="1:11" x14ac:dyDescent="0.15">
      <c r="A131" s="1">
        <v>579</v>
      </c>
      <c r="B131" s="1">
        <v>784.8</v>
      </c>
      <c r="C131" s="1">
        <v>103427989504</v>
      </c>
      <c r="D131" s="1">
        <v>23.7</v>
      </c>
      <c r="E131" s="1">
        <v>116</v>
      </c>
      <c r="F131" s="4">
        <v>-14.9</v>
      </c>
      <c r="G131" s="1">
        <v>143.80000000000001</v>
      </c>
      <c r="H131" s="4">
        <v>0.104</v>
      </c>
      <c r="I131" s="1">
        <v>2145.5</v>
      </c>
      <c r="J131" s="4">
        <v>1.3599999999999999E-2</v>
      </c>
      <c r="K131" s="4">
        <v>9.0800000000000006E-2</v>
      </c>
    </row>
    <row r="132" spans="1:11" x14ac:dyDescent="0.15">
      <c r="A132" s="1">
        <v>580</v>
      </c>
      <c r="B132" s="1">
        <v>784.8</v>
      </c>
      <c r="C132" s="1">
        <v>103490912256</v>
      </c>
      <c r="D132" s="1">
        <v>23.7</v>
      </c>
      <c r="E132" s="1">
        <v>116.7</v>
      </c>
      <c r="F132" s="4">
        <v>-14.9</v>
      </c>
      <c r="G132" s="1">
        <v>143.80000000000001</v>
      </c>
      <c r="H132" s="4">
        <v>0.104</v>
      </c>
      <c r="I132" s="1">
        <v>2145.6</v>
      </c>
      <c r="J132" s="4">
        <v>1.3599999999999999E-2</v>
      </c>
      <c r="K132" s="4">
        <v>9.0800000000000006E-2</v>
      </c>
    </row>
    <row r="133" spans="1:11" x14ac:dyDescent="0.15">
      <c r="A133" s="1">
        <v>581</v>
      </c>
      <c r="B133" s="1">
        <v>784.7</v>
      </c>
      <c r="C133" s="1">
        <v>104104681472</v>
      </c>
      <c r="D133" s="1">
        <v>23.7</v>
      </c>
      <c r="E133" s="1">
        <v>117.4</v>
      </c>
      <c r="F133" s="4">
        <v>-14.9</v>
      </c>
      <c r="G133" s="1">
        <v>143.80000000000001</v>
      </c>
      <c r="H133" s="4">
        <v>0.104</v>
      </c>
      <c r="I133" s="1">
        <v>2145.6999999999998</v>
      </c>
      <c r="J133" s="4">
        <v>1.3599999999999999E-2</v>
      </c>
      <c r="K133" s="4">
        <v>9.0800000000000006E-2</v>
      </c>
    </row>
    <row r="134" spans="1:11" x14ac:dyDescent="0.15">
      <c r="A134" s="1">
        <v>582</v>
      </c>
      <c r="B134" s="1">
        <v>784.7</v>
      </c>
      <c r="C134" s="1">
        <v>104083881984</v>
      </c>
      <c r="D134" s="1">
        <v>23.7</v>
      </c>
      <c r="E134" s="1">
        <v>118.1</v>
      </c>
      <c r="F134" s="4">
        <v>-14.9</v>
      </c>
      <c r="G134" s="1">
        <v>143.80000000000001</v>
      </c>
      <c r="H134" s="4">
        <v>0.104</v>
      </c>
      <c r="I134" s="1">
        <v>2145.8000000000002</v>
      </c>
      <c r="J134" s="4">
        <v>1.3599999999999999E-2</v>
      </c>
      <c r="K134" s="4">
        <v>9.0800000000000006E-2</v>
      </c>
    </row>
    <row r="135" spans="1:11" x14ac:dyDescent="0.15">
      <c r="A135" s="1">
        <v>583</v>
      </c>
      <c r="B135" s="1">
        <v>784.7</v>
      </c>
      <c r="C135" s="1">
        <v>104726134784</v>
      </c>
      <c r="D135" s="1">
        <v>23.8</v>
      </c>
      <c r="E135" s="1">
        <v>118.9</v>
      </c>
      <c r="F135" s="4">
        <v>-14.9</v>
      </c>
      <c r="G135" s="1">
        <v>143.80000000000001</v>
      </c>
      <c r="H135" s="4">
        <v>0.104</v>
      </c>
      <c r="I135" s="1">
        <v>2145.9</v>
      </c>
      <c r="J135" s="4">
        <v>1.3599999999999999E-2</v>
      </c>
      <c r="K135" s="4">
        <v>9.0800000000000006E-2</v>
      </c>
    </row>
    <row r="136" spans="1:11" x14ac:dyDescent="0.15">
      <c r="A136" s="1">
        <v>584</v>
      </c>
      <c r="B136" s="1">
        <v>784.6</v>
      </c>
      <c r="C136" s="1">
        <v>104082284544</v>
      </c>
      <c r="D136" s="1">
        <v>23.9</v>
      </c>
      <c r="E136" s="1">
        <v>119.6</v>
      </c>
      <c r="F136" s="4">
        <v>-14.9</v>
      </c>
      <c r="G136" s="1">
        <v>143.80000000000001</v>
      </c>
      <c r="H136" s="4">
        <v>0.104</v>
      </c>
      <c r="I136" s="1">
        <v>2146</v>
      </c>
      <c r="J136" s="4">
        <v>1.3599999999999999E-2</v>
      </c>
      <c r="K136" s="4">
        <v>9.0800000000000006E-2</v>
      </c>
    </row>
    <row r="137" spans="1:11" x14ac:dyDescent="0.15">
      <c r="A137" s="1">
        <v>585</v>
      </c>
      <c r="B137" s="1">
        <v>784.3</v>
      </c>
      <c r="C137" s="1">
        <v>104017608704</v>
      </c>
      <c r="D137" s="1">
        <v>23.9</v>
      </c>
      <c r="E137" s="1">
        <v>120.3</v>
      </c>
      <c r="F137" s="4">
        <v>-14.9</v>
      </c>
      <c r="G137" s="1">
        <v>143.80000000000001</v>
      </c>
      <c r="H137" s="4">
        <v>0.104</v>
      </c>
      <c r="I137" s="1">
        <v>2146.1</v>
      </c>
      <c r="J137" s="4">
        <v>1.3599999999999999E-2</v>
      </c>
      <c r="K137" s="4">
        <v>9.0800000000000006E-2</v>
      </c>
    </row>
    <row r="138" spans="1:11" x14ac:dyDescent="0.15">
      <c r="A138" s="1">
        <v>586</v>
      </c>
      <c r="B138" s="1">
        <v>784.2</v>
      </c>
      <c r="C138" s="1">
        <v>104375410688</v>
      </c>
      <c r="D138" s="1">
        <v>24</v>
      </c>
      <c r="E138" s="1">
        <v>121</v>
      </c>
      <c r="F138" s="4">
        <v>-14.9</v>
      </c>
      <c r="G138" s="1">
        <v>143.80000000000001</v>
      </c>
      <c r="H138" s="4">
        <v>0.104</v>
      </c>
      <c r="I138" s="1">
        <v>2146.1999999999998</v>
      </c>
      <c r="J138" s="4">
        <v>1.3599999999999999E-2</v>
      </c>
      <c r="K138" s="4">
        <v>9.0800000000000006E-2</v>
      </c>
    </row>
    <row r="139" spans="1:11" x14ac:dyDescent="0.15">
      <c r="A139" s="1">
        <v>587</v>
      </c>
      <c r="B139" s="1">
        <v>784.2</v>
      </c>
      <c r="C139" s="1">
        <v>104090992640</v>
      </c>
      <c r="D139" s="1">
        <v>24.1</v>
      </c>
      <c r="E139" s="1">
        <v>121.7</v>
      </c>
      <c r="F139" s="4">
        <v>-14.9</v>
      </c>
      <c r="G139" s="1">
        <v>143.80000000000001</v>
      </c>
      <c r="H139" s="4">
        <v>0.104</v>
      </c>
      <c r="I139" s="1">
        <v>2146.1999999999998</v>
      </c>
      <c r="J139" s="4">
        <v>1.3599999999999999E-2</v>
      </c>
      <c r="K139" s="4">
        <v>9.0800000000000006E-2</v>
      </c>
    </row>
    <row r="140" spans="1:11" x14ac:dyDescent="0.15">
      <c r="A140" s="1">
        <v>588</v>
      </c>
      <c r="B140" s="1">
        <v>784.1</v>
      </c>
      <c r="C140" s="1">
        <v>104136507392</v>
      </c>
      <c r="D140" s="1">
        <v>24.1</v>
      </c>
      <c r="E140" s="1">
        <v>122.5</v>
      </c>
      <c r="F140" s="4">
        <v>-14.9</v>
      </c>
      <c r="G140" s="1">
        <v>143.80000000000001</v>
      </c>
      <c r="H140" s="4">
        <v>0.104</v>
      </c>
      <c r="I140" s="1">
        <v>2146.1999999999998</v>
      </c>
      <c r="J140" s="4">
        <v>1.3599999999999999E-2</v>
      </c>
      <c r="K140" s="4">
        <v>9.0800000000000006E-2</v>
      </c>
    </row>
    <row r="141" spans="1:11" x14ac:dyDescent="0.15">
      <c r="A141" s="1">
        <v>589</v>
      </c>
      <c r="B141" s="1">
        <v>784</v>
      </c>
      <c r="C141" s="1">
        <v>104196636672</v>
      </c>
      <c r="D141" s="1">
        <v>24.1</v>
      </c>
      <c r="E141" s="1">
        <v>123.2</v>
      </c>
      <c r="F141" s="4">
        <v>-14.9</v>
      </c>
      <c r="G141" s="1">
        <v>143.80000000000001</v>
      </c>
      <c r="H141" s="4">
        <v>0.104</v>
      </c>
      <c r="I141" s="1">
        <v>2146.3000000000002</v>
      </c>
      <c r="J141" s="4">
        <v>1.3599999999999999E-2</v>
      </c>
      <c r="K141" s="4">
        <v>9.0800000000000006E-2</v>
      </c>
    </row>
    <row r="142" spans="1:11" x14ac:dyDescent="0.15">
      <c r="A142" s="1">
        <v>590</v>
      </c>
      <c r="B142" s="1">
        <v>784</v>
      </c>
      <c r="C142" s="1">
        <v>104718270464</v>
      </c>
      <c r="D142" s="1">
        <v>24.1</v>
      </c>
      <c r="E142" s="1">
        <v>123.9</v>
      </c>
      <c r="F142" s="4">
        <v>-14.9</v>
      </c>
      <c r="G142" s="1">
        <v>143.80000000000001</v>
      </c>
      <c r="H142" s="4">
        <v>0.104</v>
      </c>
      <c r="I142" s="1">
        <v>2146.4</v>
      </c>
      <c r="J142" s="4">
        <v>1.3599999999999999E-2</v>
      </c>
      <c r="K142" s="4">
        <v>9.0800000000000006E-2</v>
      </c>
    </row>
    <row r="143" spans="1:11" x14ac:dyDescent="0.15">
      <c r="A143" s="1">
        <v>591</v>
      </c>
      <c r="B143" s="1">
        <v>783.9</v>
      </c>
      <c r="C143" s="1">
        <v>104255537152</v>
      </c>
      <c r="D143" s="1">
        <v>24.2</v>
      </c>
      <c r="E143" s="1">
        <v>124.6</v>
      </c>
      <c r="F143" s="4">
        <v>-14.9</v>
      </c>
      <c r="G143" s="1">
        <v>143.80000000000001</v>
      </c>
      <c r="H143" s="4">
        <v>0.104</v>
      </c>
      <c r="I143" s="1">
        <v>2146.5</v>
      </c>
      <c r="J143" s="4">
        <v>1.3599999999999999E-2</v>
      </c>
      <c r="K143" s="4">
        <v>9.0800000000000006E-2</v>
      </c>
    </row>
    <row r="144" spans="1:11" x14ac:dyDescent="0.15">
      <c r="A144" s="1">
        <v>592</v>
      </c>
      <c r="B144" s="1">
        <v>783.8</v>
      </c>
      <c r="C144" s="1">
        <v>104305221632</v>
      </c>
      <c r="D144" s="1">
        <v>24.2</v>
      </c>
      <c r="E144" s="1">
        <v>125.3</v>
      </c>
      <c r="F144" s="4">
        <v>-14.9</v>
      </c>
      <c r="G144" s="1">
        <v>143.80000000000001</v>
      </c>
      <c r="H144" s="4">
        <v>0.104</v>
      </c>
      <c r="I144" s="1">
        <v>2146.5</v>
      </c>
      <c r="J144" s="4">
        <v>1.3599999999999999E-2</v>
      </c>
      <c r="K144" s="4">
        <v>9.0800000000000006E-2</v>
      </c>
    </row>
    <row r="145" spans="1:11" x14ac:dyDescent="0.15">
      <c r="A145" s="1">
        <v>593</v>
      </c>
      <c r="B145" s="1">
        <v>783.7</v>
      </c>
      <c r="C145" s="1">
        <v>104355274752</v>
      </c>
      <c r="D145" s="1">
        <v>24.2</v>
      </c>
      <c r="E145" s="1">
        <v>126.1</v>
      </c>
      <c r="F145" s="4">
        <v>-14.9</v>
      </c>
      <c r="G145" s="1">
        <v>143.80000000000001</v>
      </c>
      <c r="H145" s="4">
        <v>0.104</v>
      </c>
      <c r="I145" s="1">
        <v>2146.6</v>
      </c>
      <c r="J145" s="4">
        <v>1.3599999999999999E-2</v>
      </c>
      <c r="K145" s="4">
        <v>9.0800000000000006E-2</v>
      </c>
    </row>
    <row r="146" spans="1:11" x14ac:dyDescent="0.15">
      <c r="A146" s="1">
        <v>594</v>
      </c>
      <c r="B146" s="1">
        <v>783.6</v>
      </c>
      <c r="C146" s="1">
        <v>104417296384</v>
      </c>
      <c r="D146" s="1">
        <v>24.3</v>
      </c>
      <c r="E146" s="1">
        <v>126.8</v>
      </c>
      <c r="F146" s="4">
        <v>-14.9</v>
      </c>
      <c r="G146" s="1">
        <v>143.80000000000001</v>
      </c>
      <c r="H146" s="4">
        <v>0.104</v>
      </c>
      <c r="I146" s="1">
        <v>2146.6</v>
      </c>
      <c r="J146" s="4">
        <v>1.3599999999999999E-2</v>
      </c>
      <c r="K146" s="4">
        <v>9.0800000000000006E-2</v>
      </c>
    </row>
    <row r="147" spans="1:11" x14ac:dyDescent="0.15">
      <c r="A147" s="1">
        <v>595</v>
      </c>
      <c r="B147" s="1">
        <v>783.5</v>
      </c>
      <c r="C147" s="1">
        <v>104468119552</v>
      </c>
      <c r="D147" s="1">
        <v>24.3</v>
      </c>
      <c r="E147" s="1">
        <v>127.5</v>
      </c>
      <c r="F147" s="4">
        <v>-14.9</v>
      </c>
      <c r="G147" s="1">
        <v>143.80000000000001</v>
      </c>
      <c r="H147" s="4">
        <v>0.104</v>
      </c>
      <c r="I147" s="1">
        <v>2146.6999999999998</v>
      </c>
      <c r="J147" s="4">
        <v>1.3599999999999999E-2</v>
      </c>
      <c r="K147" s="4">
        <v>9.0800000000000006E-2</v>
      </c>
    </row>
    <row r="148" spans="1:11" x14ac:dyDescent="0.15">
      <c r="A148" s="1">
        <v>596</v>
      </c>
      <c r="B148" s="1">
        <v>783.4</v>
      </c>
      <c r="C148" s="1">
        <v>104531091456</v>
      </c>
      <c r="D148" s="1">
        <v>24.4</v>
      </c>
      <c r="E148" s="1">
        <v>128.19999999999999</v>
      </c>
      <c r="F148" s="4">
        <v>-14.9</v>
      </c>
      <c r="G148" s="1">
        <v>143.80000000000001</v>
      </c>
      <c r="H148" s="4">
        <v>0.104</v>
      </c>
      <c r="I148" s="1">
        <v>2146.8000000000002</v>
      </c>
      <c r="J148" s="4">
        <v>1.3599999999999999E-2</v>
      </c>
      <c r="K148" s="4">
        <v>9.0800000000000006E-2</v>
      </c>
    </row>
    <row r="149" spans="1:11" x14ac:dyDescent="0.15">
      <c r="A149" s="1">
        <v>597</v>
      </c>
      <c r="B149" s="1">
        <v>783.4</v>
      </c>
      <c r="C149" s="1">
        <v>104523956224</v>
      </c>
      <c r="D149" s="1">
        <v>24.3</v>
      </c>
      <c r="E149" s="1">
        <v>129</v>
      </c>
      <c r="F149" s="4">
        <v>-14.9</v>
      </c>
      <c r="G149" s="1">
        <v>143.80000000000001</v>
      </c>
      <c r="H149" s="4">
        <v>0.104</v>
      </c>
      <c r="I149" s="1">
        <v>2146.9</v>
      </c>
      <c r="J149" s="4">
        <v>1.3599999999999999E-2</v>
      </c>
      <c r="K149" s="4">
        <v>9.0800000000000006E-2</v>
      </c>
    </row>
    <row r="150" spans="1:11" x14ac:dyDescent="0.15">
      <c r="A150" s="1">
        <v>598</v>
      </c>
      <c r="B150" s="1">
        <v>783.3</v>
      </c>
      <c r="C150" s="1">
        <v>104734720000</v>
      </c>
      <c r="D150" s="1">
        <v>24.4</v>
      </c>
      <c r="E150" s="1">
        <v>129.69999999999999</v>
      </c>
      <c r="F150" s="4">
        <v>-14.9</v>
      </c>
      <c r="G150" s="1">
        <v>143.80000000000001</v>
      </c>
      <c r="H150" s="4">
        <v>0.104</v>
      </c>
      <c r="I150" s="1">
        <v>2146.9</v>
      </c>
      <c r="J150" s="4">
        <v>1.3599999999999999E-2</v>
      </c>
      <c r="K150" s="4">
        <v>9.0800000000000006E-2</v>
      </c>
    </row>
    <row r="151" spans="1:11" x14ac:dyDescent="0.15">
      <c r="A151" s="1">
        <v>599</v>
      </c>
      <c r="B151" s="1">
        <v>783.3</v>
      </c>
      <c r="C151" s="1">
        <v>104665726976</v>
      </c>
      <c r="D151" s="1">
        <v>24.4</v>
      </c>
      <c r="E151" s="1">
        <v>130.4</v>
      </c>
      <c r="F151" s="4">
        <v>-14.9</v>
      </c>
      <c r="G151" s="1">
        <v>143.80000000000001</v>
      </c>
      <c r="H151" s="4">
        <v>0.104</v>
      </c>
      <c r="I151" s="1">
        <v>2147</v>
      </c>
      <c r="J151" s="4">
        <v>1.3599999999999999E-2</v>
      </c>
      <c r="K151" s="4">
        <v>9.0800000000000006E-2</v>
      </c>
    </row>
    <row r="152" spans="1:11" x14ac:dyDescent="0.15">
      <c r="A152" s="1">
        <v>600</v>
      </c>
      <c r="B152" s="1">
        <v>783.2</v>
      </c>
      <c r="C152" s="1">
        <v>104635179008</v>
      </c>
      <c r="D152" s="1">
        <v>24.3</v>
      </c>
      <c r="E152" s="1">
        <v>131.1</v>
      </c>
      <c r="F152" s="4">
        <v>-14.9</v>
      </c>
      <c r="G152" s="1">
        <v>143.80000000000001</v>
      </c>
      <c r="H152" s="4">
        <v>0.104</v>
      </c>
      <c r="I152" s="1">
        <v>2147</v>
      </c>
      <c r="J152" s="4">
        <v>1.3599999999999999E-2</v>
      </c>
      <c r="K152" s="4">
        <v>9.0800000000000006E-2</v>
      </c>
    </row>
    <row r="153" spans="1:11" x14ac:dyDescent="0.15">
      <c r="A153" s="1">
        <v>601</v>
      </c>
      <c r="B153" s="1">
        <v>783.2</v>
      </c>
      <c r="C153" s="1">
        <v>104645361664</v>
      </c>
      <c r="D153" s="1">
        <v>24.4</v>
      </c>
      <c r="E153" s="1">
        <v>131.9</v>
      </c>
      <c r="F153" s="4">
        <v>-14.9</v>
      </c>
      <c r="G153" s="1">
        <v>143.80000000000001</v>
      </c>
      <c r="H153" s="4">
        <v>0.104</v>
      </c>
      <c r="I153" s="1">
        <v>2147.1</v>
      </c>
      <c r="J153" s="4">
        <v>1.3599999999999999E-2</v>
      </c>
      <c r="K153" s="4">
        <v>9.0800000000000006E-2</v>
      </c>
    </row>
    <row r="154" spans="1:11" x14ac:dyDescent="0.15">
      <c r="A154" s="1">
        <v>602</v>
      </c>
      <c r="B154" s="1">
        <v>783.2</v>
      </c>
      <c r="C154" s="1">
        <v>104679669760</v>
      </c>
      <c r="D154" s="1">
        <v>24.4</v>
      </c>
      <c r="E154" s="1">
        <v>132.6</v>
      </c>
      <c r="F154" s="4">
        <v>-14.9</v>
      </c>
      <c r="G154" s="1">
        <v>143.80000000000001</v>
      </c>
      <c r="H154" s="4">
        <v>0.104</v>
      </c>
      <c r="I154" s="1">
        <v>2147.1</v>
      </c>
      <c r="J154" s="4">
        <v>1.3599999999999999E-2</v>
      </c>
      <c r="K154" s="4">
        <v>9.0800000000000006E-2</v>
      </c>
    </row>
    <row r="155" spans="1:11" x14ac:dyDescent="0.15">
      <c r="A155" s="1">
        <v>603</v>
      </c>
      <c r="B155" s="1">
        <v>783.2</v>
      </c>
      <c r="C155" s="1">
        <v>104727920640</v>
      </c>
      <c r="D155" s="1">
        <v>24.4</v>
      </c>
      <c r="E155" s="1">
        <v>133.30000000000001</v>
      </c>
      <c r="F155" s="4">
        <v>-14.9</v>
      </c>
      <c r="G155" s="1">
        <v>143.80000000000001</v>
      </c>
      <c r="H155" s="4">
        <v>0.104</v>
      </c>
      <c r="I155" s="1">
        <v>2147.1999999999998</v>
      </c>
      <c r="J155" s="4">
        <v>1.3599999999999999E-2</v>
      </c>
      <c r="K155" s="4">
        <v>9.0800000000000006E-2</v>
      </c>
    </row>
    <row r="156" spans="1:11" x14ac:dyDescent="0.15">
      <c r="A156" s="1">
        <v>604</v>
      </c>
      <c r="B156" s="1">
        <v>783.2</v>
      </c>
      <c r="C156" s="1">
        <v>104738291712</v>
      </c>
      <c r="D156" s="1">
        <v>24.4</v>
      </c>
      <c r="E156" s="1">
        <v>134</v>
      </c>
      <c r="F156" s="4">
        <v>-14.9</v>
      </c>
      <c r="G156" s="1">
        <v>143.80000000000001</v>
      </c>
      <c r="H156" s="4">
        <v>0.104</v>
      </c>
      <c r="I156" s="1">
        <v>2147.1999999999998</v>
      </c>
      <c r="J156" s="4">
        <v>1.3599999999999999E-2</v>
      </c>
      <c r="K156" s="4">
        <v>9.0800000000000006E-2</v>
      </c>
    </row>
    <row r="157" spans="1:11" x14ac:dyDescent="0.15">
      <c r="A157" s="1">
        <v>605</v>
      </c>
      <c r="B157" s="1">
        <v>783.1</v>
      </c>
      <c r="C157" s="1">
        <v>104814837760</v>
      </c>
      <c r="D157" s="1">
        <v>24.4</v>
      </c>
      <c r="E157" s="1">
        <v>134.80000000000001</v>
      </c>
      <c r="F157" s="4">
        <v>-14.9</v>
      </c>
      <c r="G157" s="1">
        <v>143.80000000000001</v>
      </c>
      <c r="H157" s="4">
        <v>0.104</v>
      </c>
      <c r="I157" s="1">
        <v>2147.3000000000002</v>
      </c>
      <c r="J157" s="4">
        <v>1.3599999999999999E-2</v>
      </c>
      <c r="K157" s="4">
        <v>9.0800000000000006E-2</v>
      </c>
    </row>
    <row r="158" spans="1:11" x14ac:dyDescent="0.15">
      <c r="A158" s="1">
        <v>606</v>
      </c>
      <c r="B158" s="1">
        <v>783</v>
      </c>
      <c r="C158" s="1">
        <v>104795340800</v>
      </c>
      <c r="D158" s="1">
        <v>24.4</v>
      </c>
      <c r="E158" s="1">
        <v>135.5</v>
      </c>
      <c r="F158" s="4">
        <v>-14.9</v>
      </c>
      <c r="G158" s="1">
        <v>143.80000000000001</v>
      </c>
      <c r="H158" s="4">
        <v>0.104</v>
      </c>
      <c r="I158" s="1">
        <v>2147.4</v>
      </c>
      <c r="J158" s="4">
        <v>1.3599999999999999E-2</v>
      </c>
      <c r="K158" s="4">
        <v>9.0800000000000006E-2</v>
      </c>
    </row>
    <row r="159" spans="1:11" x14ac:dyDescent="0.15">
      <c r="A159" s="1">
        <v>607</v>
      </c>
      <c r="B159" s="1">
        <v>783</v>
      </c>
      <c r="C159" s="1">
        <v>104885886976</v>
      </c>
      <c r="D159" s="1">
        <v>24.4</v>
      </c>
      <c r="E159" s="1">
        <v>136.19999999999999</v>
      </c>
      <c r="F159" s="4">
        <v>-14.9</v>
      </c>
      <c r="G159" s="1">
        <v>143.80000000000001</v>
      </c>
      <c r="H159" s="4">
        <v>0.104</v>
      </c>
      <c r="I159" s="1">
        <v>2147.3000000000002</v>
      </c>
      <c r="J159" s="4">
        <v>1.3599999999999999E-2</v>
      </c>
      <c r="K159" s="4">
        <v>9.0800000000000006E-2</v>
      </c>
    </row>
    <row r="160" spans="1:11" x14ac:dyDescent="0.15">
      <c r="A160" s="1">
        <v>608</v>
      </c>
      <c r="B160" s="1">
        <v>782.8</v>
      </c>
      <c r="C160" s="1">
        <v>105119391744</v>
      </c>
      <c r="D160" s="1">
        <v>24.5</v>
      </c>
      <c r="E160" s="1">
        <v>136.9</v>
      </c>
      <c r="F160" s="4">
        <v>-14.9</v>
      </c>
      <c r="G160" s="1">
        <v>143.80000000000001</v>
      </c>
      <c r="H160" s="4">
        <v>0.104</v>
      </c>
      <c r="I160" s="1">
        <v>2147.4</v>
      </c>
      <c r="J160" s="4">
        <v>1.3599999999999999E-2</v>
      </c>
      <c r="K160" s="4">
        <v>9.0899999999999995E-2</v>
      </c>
    </row>
    <row r="161" spans="1:11" x14ac:dyDescent="0.15">
      <c r="A161" s="1">
        <v>609</v>
      </c>
      <c r="B161" s="1">
        <v>782.6</v>
      </c>
      <c r="C161" s="1">
        <v>105090154496</v>
      </c>
      <c r="D161" s="1">
        <v>24.5</v>
      </c>
      <c r="E161" s="1">
        <v>137.6</v>
      </c>
      <c r="F161" s="4">
        <v>-14.9</v>
      </c>
      <c r="G161" s="1">
        <v>143.80000000000001</v>
      </c>
      <c r="H161" s="4">
        <v>0.104</v>
      </c>
      <c r="I161" s="1">
        <v>2147.3000000000002</v>
      </c>
      <c r="J161" s="4">
        <v>1.3599999999999999E-2</v>
      </c>
      <c r="K161" s="4">
        <v>9.0899999999999995E-2</v>
      </c>
    </row>
    <row r="162" spans="1:11" x14ac:dyDescent="0.15">
      <c r="A162" s="1">
        <v>610</v>
      </c>
      <c r="B162" s="1">
        <v>782.4</v>
      </c>
      <c r="C162" s="1">
        <v>105054109696</v>
      </c>
      <c r="D162" s="1">
        <v>24.5</v>
      </c>
      <c r="E162" s="1">
        <v>138.4</v>
      </c>
      <c r="F162" s="4">
        <v>-14.9</v>
      </c>
      <c r="G162" s="1">
        <v>143.80000000000001</v>
      </c>
      <c r="H162" s="4">
        <v>0.104</v>
      </c>
      <c r="I162" s="1">
        <v>2147.6999999999998</v>
      </c>
      <c r="J162" s="4">
        <v>1.3599999999999999E-2</v>
      </c>
      <c r="K162" s="4">
        <v>9.0800000000000006E-2</v>
      </c>
    </row>
    <row r="163" spans="1:11" x14ac:dyDescent="0.15">
      <c r="A163" s="1">
        <v>611</v>
      </c>
      <c r="B163" s="1">
        <v>782.4</v>
      </c>
      <c r="C163" s="1">
        <v>105029550080</v>
      </c>
      <c r="D163" s="1">
        <v>24.4</v>
      </c>
      <c r="E163" s="1">
        <v>139.1</v>
      </c>
      <c r="F163" s="4">
        <v>-14.9</v>
      </c>
      <c r="G163" s="1">
        <v>143.80000000000001</v>
      </c>
      <c r="H163" s="4">
        <v>0.104</v>
      </c>
      <c r="I163" s="1">
        <v>2147.8000000000002</v>
      </c>
      <c r="J163" s="4">
        <v>1.3599999999999999E-2</v>
      </c>
      <c r="K163" s="4">
        <v>9.0800000000000006E-2</v>
      </c>
    </row>
    <row r="164" spans="1:11" x14ac:dyDescent="0.15">
      <c r="A164" s="1">
        <v>612</v>
      </c>
      <c r="B164" s="1">
        <v>782.3</v>
      </c>
      <c r="C164" s="1">
        <v>105049096192</v>
      </c>
      <c r="D164" s="1">
        <v>24.4</v>
      </c>
      <c r="E164" s="1">
        <v>139.80000000000001</v>
      </c>
      <c r="F164" s="4">
        <v>-14.9</v>
      </c>
      <c r="G164" s="1">
        <v>143.80000000000001</v>
      </c>
      <c r="H164" s="4">
        <v>0.104</v>
      </c>
      <c r="I164" s="1">
        <v>2147.8000000000002</v>
      </c>
      <c r="J164" s="4">
        <v>1.3599999999999999E-2</v>
      </c>
      <c r="K164" s="4">
        <v>9.0800000000000006E-2</v>
      </c>
    </row>
    <row r="165" spans="1:11" x14ac:dyDescent="0.15">
      <c r="A165" s="1">
        <v>613</v>
      </c>
      <c r="B165" s="1">
        <v>782.2</v>
      </c>
      <c r="C165" s="1">
        <v>104996577280</v>
      </c>
      <c r="D165" s="1">
        <v>24.4</v>
      </c>
      <c r="E165" s="1">
        <v>140.5</v>
      </c>
      <c r="F165" s="4">
        <v>-14.9</v>
      </c>
      <c r="G165" s="1">
        <v>143.80000000000001</v>
      </c>
      <c r="H165" s="4">
        <v>0.104</v>
      </c>
      <c r="I165" s="1">
        <v>2147.9</v>
      </c>
      <c r="J165" s="4">
        <v>1.3599999999999999E-2</v>
      </c>
      <c r="K165" s="4">
        <v>9.0800000000000006E-2</v>
      </c>
    </row>
    <row r="166" spans="1:11" x14ac:dyDescent="0.15">
      <c r="A166" s="1">
        <v>614</v>
      </c>
      <c r="B166" s="1">
        <v>782.2</v>
      </c>
      <c r="C166" s="1">
        <v>105433047040</v>
      </c>
      <c r="D166" s="1">
        <v>24.5</v>
      </c>
      <c r="E166" s="1">
        <v>141.19999999999999</v>
      </c>
      <c r="F166" s="4">
        <v>-14.9</v>
      </c>
      <c r="G166" s="1">
        <v>143.80000000000001</v>
      </c>
      <c r="H166" s="4">
        <v>0.104</v>
      </c>
      <c r="I166" s="1">
        <v>2147.9</v>
      </c>
      <c r="J166" s="4">
        <v>1.3599999999999999E-2</v>
      </c>
      <c r="K166" s="4">
        <v>9.0899999999999995E-2</v>
      </c>
    </row>
    <row r="167" spans="1:11" x14ac:dyDescent="0.15">
      <c r="A167" s="1">
        <v>615</v>
      </c>
      <c r="B167" s="1">
        <v>782.2</v>
      </c>
      <c r="C167" s="1">
        <v>105243058176</v>
      </c>
      <c r="D167" s="1">
        <v>24.4</v>
      </c>
      <c r="E167" s="1">
        <v>141.9</v>
      </c>
      <c r="F167" s="4">
        <v>-14.9</v>
      </c>
      <c r="G167" s="1">
        <v>143.80000000000001</v>
      </c>
      <c r="H167" s="4">
        <v>0.104</v>
      </c>
      <c r="I167" s="1">
        <v>2147.9</v>
      </c>
      <c r="J167" s="4">
        <v>1.3599999999999999E-2</v>
      </c>
      <c r="K167" s="4">
        <v>9.0899999999999995E-2</v>
      </c>
    </row>
    <row r="168" spans="1:11" x14ac:dyDescent="0.15">
      <c r="A168" s="1">
        <v>616</v>
      </c>
      <c r="B168" s="1">
        <v>782.1</v>
      </c>
      <c r="C168" s="1">
        <v>105167118336</v>
      </c>
      <c r="D168" s="1">
        <v>24.4</v>
      </c>
      <c r="E168" s="1">
        <v>142.69999999999999</v>
      </c>
      <c r="F168" s="4">
        <v>-14.9</v>
      </c>
      <c r="G168" s="1">
        <v>143.80000000000001</v>
      </c>
      <c r="H168" s="4">
        <v>0.104</v>
      </c>
      <c r="I168" s="1">
        <v>2147.9</v>
      </c>
      <c r="J168" s="4">
        <v>1.3599999999999999E-2</v>
      </c>
      <c r="K168" s="4">
        <v>9.0899999999999995E-2</v>
      </c>
    </row>
    <row r="169" spans="1:11" x14ac:dyDescent="0.15">
      <c r="A169" s="1">
        <v>617</v>
      </c>
      <c r="B169" s="1">
        <v>782.1</v>
      </c>
      <c r="C169" s="1">
        <v>105425305600</v>
      </c>
      <c r="D169" s="1">
        <v>24.4</v>
      </c>
      <c r="E169" s="1">
        <v>143.4</v>
      </c>
      <c r="F169" s="4">
        <v>-14.9</v>
      </c>
      <c r="G169" s="1">
        <v>143.80000000000001</v>
      </c>
      <c r="H169" s="4">
        <v>0.104</v>
      </c>
      <c r="I169" s="1">
        <v>2148</v>
      </c>
      <c r="J169" s="4">
        <v>1.3599999999999999E-2</v>
      </c>
      <c r="K169" s="4">
        <v>9.0899999999999995E-2</v>
      </c>
    </row>
    <row r="170" spans="1:11" x14ac:dyDescent="0.15">
      <c r="A170" s="1">
        <v>618</v>
      </c>
      <c r="B170" s="1">
        <v>782.1</v>
      </c>
      <c r="C170" s="1">
        <v>105166045184</v>
      </c>
      <c r="D170" s="1">
        <v>24.5</v>
      </c>
      <c r="E170" s="1">
        <v>144.1</v>
      </c>
      <c r="F170" s="4">
        <v>-14.9</v>
      </c>
      <c r="G170" s="1">
        <v>143.80000000000001</v>
      </c>
      <c r="H170" s="4">
        <v>0.104</v>
      </c>
      <c r="I170" s="1">
        <v>2148</v>
      </c>
      <c r="J170" s="4">
        <v>1.3599999999999999E-2</v>
      </c>
      <c r="K170" s="4">
        <v>9.0899999999999995E-2</v>
      </c>
    </row>
    <row r="171" spans="1:11" x14ac:dyDescent="0.15">
      <c r="A171" s="1">
        <v>619</v>
      </c>
      <c r="B171" s="1">
        <v>782.1</v>
      </c>
      <c r="C171" s="1">
        <v>105169453056</v>
      </c>
      <c r="D171" s="1">
        <v>24.4</v>
      </c>
      <c r="E171" s="1">
        <v>144.80000000000001</v>
      </c>
      <c r="F171" s="4">
        <v>-14.9</v>
      </c>
      <c r="G171" s="1">
        <v>143.80000000000001</v>
      </c>
      <c r="H171" s="4">
        <v>0.104</v>
      </c>
      <c r="I171" s="1">
        <v>2148</v>
      </c>
      <c r="J171" s="4">
        <v>1.3599999999999999E-2</v>
      </c>
      <c r="K171" s="4">
        <v>9.0899999999999995E-2</v>
      </c>
    </row>
    <row r="172" spans="1:11" x14ac:dyDescent="0.15">
      <c r="A172" s="1">
        <v>620</v>
      </c>
      <c r="B172" s="1">
        <v>782.1</v>
      </c>
      <c r="C172" s="1">
        <v>105266405376</v>
      </c>
      <c r="D172" s="1">
        <v>24.4</v>
      </c>
      <c r="E172" s="1">
        <v>145.5</v>
      </c>
      <c r="F172" s="4">
        <v>-14.9</v>
      </c>
      <c r="G172" s="1">
        <v>143.80000000000001</v>
      </c>
      <c r="H172" s="4">
        <v>0.104</v>
      </c>
      <c r="I172" s="1">
        <v>2148.1</v>
      </c>
      <c r="J172" s="4">
        <v>1.3599999999999999E-2</v>
      </c>
      <c r="K172" s="4">
        <v>9.0899999999999995E-2</v>
      </c>
    </row>
    <row r="173" spans="1:11" x14ac:dyDescent="0.15">
      <c r="A173" s="1">
        <v>621</v>
      </c>
      <c r="B173" s="1">
        <v>782.1</v>
      </c>
      <c r="C173" s="1">
        <v>105340616704</v>
      </c>
      <c r="D173" s="1">
        <v>24.4</v>
      </c>
      <c r="E173" s="1">
        <v>146.19999999999999</v>
      </c>
      <c r="F173" s="4">
        <v>-14.9</v>
      </c>
      <c r="G173" s="1">
        <v>143.80000000000001</v>
      </c>
      <c r="H173" s="4">
        <v>0.104</v>
      </c>
      <c r="I173" s="1">
        <v>2148.1</v>
      </c>
      <c r="J173" s="4">
        <v>1.3599999999999999E-2</v>
      </c>
      <c r="K173" s="4">
        <v>9.0899999999999995E-2</v>
      </c>
    </row>
    <row r="174" spans="1:11" x14ac:dyDescent="0.15">
      <c r="A174" s="1">
        <v>622</v>
      </c>
      <c r="B174" s="1">
        <v>782</v>
      </c>
      <c r="C174" s="1">
        <v>105403187200</v>
      </c>
      <c r="D174" s="1">
        <v>24.4</v>
      </c>
      <c r="E174" s="1">
        <v>147</v>
      </c>
      <c r="F174" s="4">
        <v>-14.9</v>
      </c>
      <c r="G174" s="1">
        <v>143.80000000000001</v>
      </c>
      <c r="H174" s="4">
        <v>0.104</v>
      </c>
      <c r="I174" s="1">
        <v>2148.1</v>
      </c>
      <c r="J174" s="4">
        <v>1.3599999999999999E-2</v>
      </c>
      <c r="K174" s="4">
        <v>9.0899999999999995E-2</v>
      </c>
    </row>
    <row r="175" spans="1:11" x14ac:dyDescent="0.15">
      <c r="A175" s="1">
        <v>623</v>
      </c>
      <c r="B175" s="1">
        <v>781.9</v>
      </c>
      <c r="C175" s="1">
        <v>105446899712</v>
      </c>
      <c r="D175" s="1">
        <v>24.4</v>
      </c>
      <c r="E175" s="1">
        <v>147.69999999999999</v>
      </c>
      <c r="F175" s="4">
        <v>-14.9</v>
      </c>
      <c r="G175" s="1">
        <v>143.80000000000001</v>
      </c>
      <c r="H175" s="4">
        <v>0.104</v>
      </c>
      <c r="I175" s="1">
        <v>2148.1</v>
      </c>
      <c r="J175" s="4">
        <v>1.3599999999999999E-2</v>
      </c>
      <c r="K175" s="4">
        <v>9.0899999999999995E-2</v>
      </c>
    </row>
    <row r="176" spans="1:11" x14ac:dyDescent="0.15">
      <c r="A176" s="1">
        <v>624</v>
      </c>
      <c r="B176" s="1">
        <v>781.9</v>
      </c>
      <c r="C176" s="1">
        <v>105487564800</v>
      </c>
      <c r="D176" s="1">
        <v>24.4</v>
      </c>
      <c r="E176" s="1">
        <v>148.4</v>
      </c>
      <c r="F176" s="4">
        <v>-14.9</v>
      </c>
      <c r="G176" s="1">
        <v>143.80000000000001</v>
      </c>
      <c r="H176" s="4">
        <v>0.104</v>
      </c>
      <c r="I176" s="1">
        <v>2148.1999999999998</v>
      </c>
      <c r="J176" s="4">
        <v>1.3599999999999999E-2</v>
      </c>
      <c r="K176" s="4">
        <v>9.0899999999999995E-2</v>
      </c>
    </row>
    <row r="177" spans="1:11" x14ac:dyDescent="0.15">
      <c r="A177" s="1">
        <v>625</v>
      </c>
      <c r="B177" s="1">
        <v>781.8</v>
      </c>
      <c r="C177" s="1">
        <v>105555435520</v>
      </c>
      <c r="D177" s="1">
        <v>24.5</v>
      </c>
      <c r="E177" s="1">
        <v>149.1</v>
      </c>
      <c r="F177" s="4">
        <v>-14.9</v>
      </c>
      <c r="G177" s="1">
        <v>143.80000000000001</v>
      </c>
      <c r="H177" s="4">
        <v>0.104</v>
      </c>
      <c r="I177" s="1">
        <v>2148.1999999999998</v>
      </c>
      <c r="J177" s="4">
        <v>1.3599999999999999E-2</v>
      </c>
      <c r="K177" s="4">
        <v>9.0899999999999995E-2</v>
      </c>
    </row>
    <row r="178" spans="1:11" x14ac:dyDescent="0.15">
      <c r="A178" s="1">
        <v>626</v>
      </c>
      <c r="B178" s="1">
        <v>781.8</v>
      </c>
      <c r="C178" s="1">
        <v>105587851264</v>
      </c>
      <c r="D178" s="1">
        <v>24.5</v>
      </c>
      <c r="E178" s="1">
        <v>149.80000000000001</v>
      </c>
      <c r="F178" s="4">
        <v>-14.9</v>
      </c>
      <c r="G178" s="1">
        <v>143.80000000000001</v>
      </c>
      <c r="H178" s="4">
        <v>0.104</v>
      </c>
      <c r="I178" s="1">
        <v>2148.1999999999998</v>
      </c>
      <c r="J178" s="4">
        <v>1.3599999999999999E-2</v>
      </c>
      <c r="K178" s="4">
        <v>9.0899999999999995E-2</v>
      </c>
    </row>
    <row r="179" spans="1:11" x14ac:dyDescent="0.15">
      <c r="A179" s="1">
        <v>627</v>
      </c>
      <c r="B179" s="1">
        <v>781.7</v>
      </c>
      <c r="C179" s="1">
        <v>105645514752</v>
      </c>
      <c r="D179" s="1">
        <v>24.4</v>
      </c>
      <c r="E179" s="1">
        <v>150.5</v>
      </c>
      <c r="F179" s="4">
        <v>-14.9</v>
      </c>
      <c r="G179" s="1">
        <v>143.80000000000001</v>
      </c>
      <c r="H179" s="4">
        <v>0.104</v>
      </c>
      <c r="I179" s="1">
        <v>2148.3000000000002</v>
      </c>
      <c r="J179" s="4">
        <v>1.3599999999999999E-2</v>
      </c>
      <c r="K179" s="4">
        <v>9.0899999999999995E-2</v>
      </c>
    </row>
    <row r="180" spans="1:11" x14ac:dyDescent="0.15">
      <c r="A180" s="1">
        <v>628</v>
      </c>
      <c r="B180" s="1">
        <v>781.7</v>
      </c>
      <c r="C180" s="1">
        <v>105971646464</v>
      </c>
      <c r="D180" s="1">
        <v>24.4</v>
      </c>
      <c r="E180" s="1">
        <v>151.19999999999999</v>
      </c>
      <c r="F180" s="4">
        <v>-14.9</v>
      </c>
      <c r="G180" s="1">
        <v>143.80000000000001</v>
      </c>
      <c r="H180" s="4">
        <v>0.104</v>
      </c>
      <c r="I180" s="1">
        <v>2148.3000000000002</v>
      </c>
      <c r="J180" s="4">
        <v>1.3599999999999999E-2</v>
      </c>
      <c r="K180" s="4">
        <v>9.0899999999999995E-2</v>
      </c>
    </row>
    <row r="181" spans="1:11" x14ac:dyDescent="0.15">
      <c r="A181" s="1">
        <v>629</v>
      </c>
      <c r="B181" s="1">
        <v>781.6</v>
      </c>
      <c r="C181" s="1">
        <v>106581663744</v>
      </c>
      <c r="D181" s="1">
        <v>24.4</v>
      </c>
      <c r="E181" s="1">
        <v>151.9</v>
      </c>
      <c r="F181" s="4">
        <v>-14.9</v>
      </c>
      <c r="G181" s="1">
        <v>143.80000000000001</v>
      </c>
      <c r="H181" s="4">
        <v>0.104</v>
      </c>
      <c r="I181" s="1">
        <v>2148.3000000000002</v>
      </c>
      <c r="J181" s="4">
        <v>1.35E-2</v>
      </c>
      <c r="K181" s="4">
        <v>9.0899999999999995E-2</v>
      </c>
    </row>
    <row r="182" spans="1:11" x14ac:dyDescent="0.15">
      <c r="A182" s="1">
        <v>630</v>
      </c>
      <c r="B182" s="1">
        <v>781.6</v>
      </c>
      <c r="C182" s="1">
        <v>106155794432</v>
      </c>
      <c r="D182" s="1">
        <v>24.4</v>
      </c>
      <c r="E182" s="1">
        <v>152.6</v>
      </c>
      <c r="F182" s="4">
        <v>-14.9</v>
      </c>
      <c r="G182" s="1">
        <v>143.80000000000001</v>
      </c>
      <c r="H182" s="4">
        <v>0.104</v>
      </c>
      <c r="I182" s="1">
        <v>2148.4</v>
      </c>
      <c r="J182" s="4">
        <v>1.35E-2</v>
      </c>
      <c r="K182" s="4">
        <v>9.0899999999999995E-2</v>
      </c>
    </row>
    <row r="183" spans="1:11" x14ac:dyDescent="0.15">
      <c r="A183" s="1">
        <v>631</v>
      </c>
      <c r="B183" s="1">
        <v>781.5</v>
      </c>
      <c r="C183" s="1">
        <v>108135596032</v>
      </c>
      <c r="D183" s="1">
        <v>24.4</v>
      </c>
      <c r="E183" s="1">
        <v>153.30000000000001</v>
      </c>
      <c r="F183" s="4">
        <v>-14.9</v>
      </c>
      <c r="G183" s="1">
        <v>143.80000000000001</v>
      </c>
      <c r="H183" s="4">
        <v>0.104</v>
      </c>
      <c r="I183" s="1">
        <v>2148.3000000000002</v>
      </c>
      <c r="J183" s="4">
        <v>1.35E-2</v>
      </c>
      <c r="K183" s="4">
        <v>9.0999999999999998E-2</v>
      </c>
    </row>
    <row r="184" spans="1:11" x14ac:dyDescent="0.15">
      <c r="A184" s="1">
        <v>632</v>
      </c>
      <c r="B184" s="1">
        <v>781.5</v>
      </c>
      <c r="C184" s="1">
        <v>106166837248</v>
      </c>
      <c r="D184" s="1">
        <v>24.4</v>
      </c>
      <c r="E184" s="1">
        <v>154</v>
      </c>
      <c r="F184" s="4">
        <v>-14.9</v>
      </c>
      <c r="G184" s="1">
        <v>143.80000000000001</v>
      </c>
      <c r="H184" s="4">
        <v>0.104</v>
      </c>
      <c r="I184" s="1">
        <v>2148.3000000000002</v>
      </c>
      <c r="J184" s="4">
        <v>1.35E-2</v>
      </c>
      <c r="K184" s="4">
        <v>9.0899999999999995E-2</v>
      </c>
    </row>
    <row r="185" spans="1:11" x14ac:dyDescent="0.15">
      <c r="A185" s="1">
        <v>633</v>
      </c>
      <c r="B185" s="1">
        <v>781.4</v>
      </c>
      <c r="C185" s="1">
        <v>105936592896</v>
      </c>
      <c r="D185" s="1">
        <v>24.4</v>
      </c>
      <c r="E185" s="1">
        <v>154.69999999999999</v>
      </c>
      <c r="F185" s="4">
        <v>-14.9</v>
      </c>
      <c r="G185" s="1">
        <v>143.80000000000001</v>
      </c>
      <c r="H185" s="4">
        <v>0.104</v>
      </c>
      <c r="I185" s="1">
        <v>2148.4</v>
      </c>
      <c r="J185" s="4">
        <v>1.35E-2</v>
      </c>
      <c r="K185" s="4">
        <v>9.0899999999999995E-2</v>
      </c>
    </row>
    <row r="186" spans="1:11" x14ac:dyDescent="0.15">
      <c r="A186" s="1">
        <v>634</v>
      </c>
      <c r="B186" s="1">
        <v>781.3</v>
      </c>
      <c r="C186" s="1">
        <v>105909854208</v>
      </c>
      <c r="D186" s="1">
        <v>24.4</v>
      </c>
      <c r="E186" s="1">
        <v>155.4</v>
      </c>
      <c r="F186" s="4">
        <v>-14.9</v>
      </c>
      <c r="G186" s="1">
        <v>143.80000000000001</v>
      </c>
      <c r="H186" s="4">
        <v>0.104</v>
      </c>
      <c r="I186" s="1">
        <v>2148.4</v>
      </c>
      <c r="J186" s="4">
        <v>1.35E-2</v>
      </c>
      <c r="K186" s="4">
        <v>9.0899999999999995E-2</v>
      </c>
    </row>
    <row r="187" spans="1:11" x14ac:dyDescent="0.15">
      <c r="A187" s="1">
        <v>635</v>
      </c>
      <c r="B187" s="1">
        <v>781.3</v>
      </c>
      <c r="C187" s="1">
        <v>105949061120</v>
      </c>
      <c r="D187" s="1">
        <v>24.4</v>
      </c>
      <c r="E187" s="1">
        <v>156.1</v>
      </c>
      <c r="F187" s="4">
        <v>-14.9</v>
      </c>
      <c r="G187" s="1">
        <v>143.80000000000001</v>
      </c>
      <c r="H187" s="4">
        <v>0.104</v>
      </c>
      <c r="I187" s="1">
        <v>2148.4</v>
      </c>
      <c r="J187" s="4">
        <v>1.35E-2</v>
      </c>
      <c r="K187" s="4">
        <v>9.0899999999999995E-2</v>
      </c>
    </row>
    <row r="188" spans="1:11" x14ac:dyDescent="0.15">
      <c r="A188" s="1">
        <v>636</v>
      </c>
      <c r="B188" s="1">
        <v>781.3</v>
      </c>
      <c r="C188" s="1">
        <v>106013409280</v>
      </c>
      <c r="D188" s="1">
        <v>24.5</v>
      </c>
      <c r="E188" s="1">
        <v>156.80000000000001</v>
      </c>
      <c r="F188" s="4">
        <v>-14.9</v>
      </c>
      <c r="G188" s="1">
        <v>143.80000000000001</v>
      </c>
      <c r="H188" s="4">
        <v>0.104</v>
      </c>
      <c r="I188" s="1">
        <v>2148.5</v>
      </c>
      <c r="J188" s="4">
        <v>1.35E-2</v>
      </c>
      <c r="K188" s="4">
        <v>9.0899999999999995E-2</v>
      </c>
    </row>
    <row r="189" spans="1:11" x14ac:dyDescent="0.15">
      <c r="A189" s="1">
        <v>637</v>
      </c>
      <c r="B189" s="1">
        <v>781.2</v>
      </c>
      <c r="C189" s="1">
        <v>105746120704</v>
      </c>
      <c r="D189" s="1">
        <v>24.5</v>
      </c>
      <c r="E189" s="1">
        <v>157.5</v>
      </c>
      <c r="F189" s="4">
        <v>-14.9</v>
      </c>
      <c r="G189" s="1">
        <v>143.80000000000001</v>
      </c>
      <c r="H189" s="4">
        <v>0.104</v>
      </c>
      <c r="I189" s="1">
        <v>2148.5</v>
      </c>
      <c r="J189" s="4">
        <v>1.35E-2</v>
      </c>
      <c r="K189" s="4">
        <v>9.0899999999999995E-2</v>
      </c>
    </row>
    <row r="190" spans="1:11" x14ac:dyDescent="0.15">
      <c r="A190" s="1">
        <v>638</v>
      </c>
      <c r="B190" s="1">
        <v>781.2</v>
      </c>
      <c r="C190" s="1">
        <v>105801154560</v>
      </c>
      <c r="D190" s="1">
        <v>24.5</v>
      </c>
      <c r="E190" s="1">
        <v>158.19999999999999</v>
      </c>
      <c r="F190" s="4">
        <v>-14.9</v>
      </c>
      <c r="G190" s="1">
        <v>143.80000000000001</v>
      </c>
      <c r="H190" s="4">
        <v>0.104</v>
      </c>
      <c r="I190" s="1">
        <v>2148.5</v>
      </c>
      <c r="J190" s="4">
        <v>1.35E-2</v>
      </c>
      <c r="K190" s="4">
        <v>9.0899999999999995E-2</v>
      </c>
    </row>
    <row r="191" spans="1:11" x14ac:dyDescent="0.15">
      <c r="A191" s="1">
        <v>639</v>
      </c>
      <c r="B191" s="1">
        <v>781.2</v>
      </c>
      <c r="C191" s="1">
        <v>105994788864</v>
      </c>
      <c r="D191" s="1">
        <v>24.5</v>
      </c>
      <c r="E191" s="1">
        <v>158.9</v>
      </c>
      <c r="F191" s="4">
        <v>-14.9</v>
      </c>
      <c r="G191" s="1">
        <v>143.80000000000001</v>
      </c>
      <c r="H191" s="4">
        <v>0.104</v>
      </c>
      <c r="I191" s="1">
        <v>2148.5</v>
      </c>
      <c r="J191" s="4">
        <v>1.35E-2</v>
      </c>
      <c r="K191" s="4">
        <v>9.0899999999999995E-2</v>
      </c>
    </row>
    <row r="192" spans="1:11" x14ac:dyDescent="0.15">
      <c r="A192" s="1">
        <v>640</v>
      </c>
      <c r="B192" s="1">
        <v>781.1</v>
      </c>
      <c r="C192" s="1">
        <v>106221535232</v>
      </c>
      <c r="D192" s="1">
        <v>24.5</v>
      </c>
      <c r="E192" s="1">
        <v>159.6</v>
      </c>
      <c r="F192" s="4">
        <v>-14.9</v>
      </c>
      <c r="G192" s="1">
        <v>143.80000000000001</v>
      </c>
      <c r="H192" s="4">
        <v>0.104</v>
      </c>
      <c r="I192" s="1">
        <v>2148.6</v>
      </c>
      <c r="J192" s="4">
        <v>1.35E-2</v>
      </c>
      <c r="K192" s="4">
        <v>9.0899999999999995E-2</v>
      </c>
    </row>
    <row r="193" spans="1:11" x14ac:dyDescent="0.15">
      <c r="A193" s="1">
        <v>641</v>
      </c>
      <c r="B193" s="1">
        <v>781.1</v>
      </c>
      <c r="C193" s="1">
        <v>106412072960</v>
      </c>
      <c r="D193" s="1">
        <v>24.5</v>
      </c>
      <c r="E193" s="1">
        <v>160.30000000000001</v>
      </c>
      <c r="F193" s="4">
        <v>-14.9</v>
      </c>
      <c r="G193" s="1">
        <v>143.80000000000001</v>
      </c>
      <c r="H193" s="4">
        <v>0.104</v>
      </c>
      <c r="I193" s="1">
        <v>2148.6</v>
      </c>
      <c r="J193" s="4">
        <v>1.35E-2</v>
      </c>
      <c r="K193" s="4">
        <v>9.0899999999999995E-2</v>
      </c>
    </row>
    <row r="194" spans="1:11" x14ac:dyDescent="0.15">
      <c r="A194" s="1">
        <v>642</v>
      </c>
      <c r="B194" s="1">
        <v>781.1</v>
      </c>
      <c r="C194" s="1">
        <v>106830520320</v>
      </c>
      <c r="D194" s="1">
        <v>24.5</v>
      </c>
      <c r="E194" s="1">
        <v>161</v>
      </c>
      <c r="F194" s="4">
        <v>-14.9</v>
      </c>
      <c r="G194" s="1">
        <v>143.80000000000001</v>
      </c>
      <c r="H194" s="4">
        <v>0.104</v>
      </c>
      <c r="I194" s="1">
        <v>2148.6</v>
      </c>
      <c r="J194" s="4">
        <v>1.35E-2</v>
      </c>
      <c r="K194" s="4">
        <v>9.0899999999999995E-2</v>
      </c>
    </row>
    <row r="195" spans="1:11" x14ac:dyDescent="0.15">
      <c r="A195" s="1">
        <v>643</v>
      </c>
      <c r="B195" s="1">
        <v>781.1</v>
      </c>
      <c r="C195" s="1">
        <v>106289840128</v>
      </c>
      <c r="D195" s="1">
        <v>24.5</v>
      </c>
      <c r="E195" s="1">
        <v>161.69999999999999</v>
      </c>
      <c r="F195" s="4">
        <v>-14.9</v>
      </c>
      <c r="G195" s="1">
        <v>143.80000000000001</v>
      </c>
      <c r="H195" s="4">
        <v>0.104</v>
      </c>
      <c r="I195" s="1">
        <v>2148.6999999999998</v>
      </c>
      <c r="J195" s="4">
        <v>1.35E-2</v>
      </c>
      <c r="K195" s="4">
        <v>9.0899999999999995E-2</v>
      </c>
    </row>
    <row r="196" spans="1:11" x14ac:dyDescent="0.15">
      <c r="A196" s="1">
        <v>644</v>
      </c>
      <c r="B196" s="1">
        <v>781.1</v>
      </c>
      <c r="C196" s="1">
        <v>106383949824</v>
      </c>
      <c r="D196" s="1">
        <v>24.5</v>
      </c>
      <c r="E196" s="1">
        <v>162.4</v>
      </c>
      <c r="F196" s="4">
        <v>-14.9</v>
      </c>
      <c r="G196" s="1">
        <v>143.80000000000001</v>
      </c>
      <c r="H196" s="4">
        <v>0.104</v>
      </c>
      <c r="I196" s="1">
        <v>2148.6999999999998</v>
      </c>
      <c r="J196" s="4">
        <v>1.35E-2</v>
      </c>
      <c r="K196" s="4">
        <v>9.0899999999999995E-2</v>
      </c>
    </row>
    <row r="197" spans="1:11" x14ac:dyDescent="0.15">
      <c r="A197" s="1">
        <v>645</v>
      </c>
      <c r="B197" s="1">
        <v>781</v>
      </c>
      <c r="C197" s="1">
        <v>106447642624</v>
      </c>
      <c r="D197" s="1">
        <v>24.5</v>
      </c>
      <c r="E197" s="1">
        <v>163.1</v>
      </c>
      <c r="F197" s="4">
        <v>-14.9</v>
      </c>
      <c r="G197" s="1">
        <v>143.80000000000001</v>
      </c>
      <c r="H197" s="4">
        <v>0.104</v>
      </c>
      <c r="I197" s="1">
        <v>2148.6999999999998</v>
      </c>
      <c r="J197" s="4">
        <v>1.35E-2</v>
      </c>
      <c r="K197" s="4">
        <v>9.0899999999999995E-2</v>
      </c>
    </row>
    <row r="198" spans="1:11" x14ac:dyDescent="0.15">
      <c r="A198" s="1">
        <v>646</v>
      </c>
      <c r="B198" s="1">
        <v>2162.3000000000002</v>
      </c>
      <c r="C198" s="1">
        <v>-96834231992320</v>
      </c>
      <c r="D198" s="1">
        <v>24.5</v>
      </c>
      <c r="E198" s="1">
        <v>163.80000000000001</v>
      </c>
      <c r="F198" s="4">
        <v>-2.6200000000000001E-2</v>
      </c>
      <c r="G198" s="1">
        <v>0.2</v>
      </c>
      <c r="H198" s="4">
        <v>0.11799999999999999</v>
      </c>
      <c r="I198" s="1">
        <v>0</v>
      </c>
      <c r="J198" s="4">
        <v>3.7600000000000001E-2</v>
      </c>
      <c r="K198" s="4">
        <v>-9.0499999999999997E-2</v>
      </c>
    </row>
    <row r="199" spans="1:11" x14ac:dyDescent="0.15">
      <c r="A199" s="1">
        <v>647</v>
      </c>
      <c r="B199" s="1">
        <v>1925.5</v>
      </c>
      <c r="C199" s="1">
        <v>-100939792908288</v>
      </c>
      <c r="D199" s="1">
        <v>24.5</v>
      </c>
      <c r="E199" s="1">
        <v>164.4</v>
      </c>
      <c r="F199" s="4">
        <v>-5.4799999999999996E-3</v>
      </c>
      <c r="G199" s="1">
        <v>0</v>
      </c>
      <c r="H199" s="4">
        <v>0.11</v>
      </c>
      <c r="I199" s="1">
        <v>0</v>
      </c>
      <c r="J199" s="4">
        <v>3.44E-2</v>
      </c>
      <c r="K199" s="4">
        <v>-9.0800000000000006E-2</v>
      </c>
    </row>
    <row r="200" spans="1:11" x14ac:dyDescent="0.15">
      <c r="A200" s="1">
        <v>648</v>
      </c>
      <c r="B200" s="1">
        <v>1764.2</v>
      </c>
      <c r="C200" s="1">
        <v>-101323202625536</v>
      </c>
      <c r="D200" s="1">
        <v>24.5</v>
      </c>
      <c r="E200" s="1">
        <v>164.9</v>
      </c>
      <c r="F200" s="4">
        <v>-2.5899999999999999E-3</v>
      </c>
      <c r="G200" s="1">
        <v>0</v>
      </c>
      <c r="H200" s="4">
        <v>0.10100000000000001</v>
      </c>
      <c r="I200" s="1">
        <v>0</v>
      </c>
      <c r="J200" s="4">
        <v>3.1899999999999998E-2</v>
      </c>
      <c r="K200" s="4">
        <v>-9.0800000000000006E-2</v>
      </c>
    </row>
    <row r="201" spans="1:11" x14ac:dyDescent="0.15">
      <c r="A201" s="1">
        <v>649</v>
      </c>
      <c r="B201" s="1">
        <v>1644.4</v>
      </c>
      <c r="C201" s="1">
        <v>-101454232682496</v>
      </c>
      <c r="D201" s="1">
        <v>24.5</v>
      </c>
      <c r="E201" s="1">
        <v>165.3</v>
      </c>
      <c r="F201" s="4">
        <v>-1.2600000000000001E-3</v>
      </c>
      <c r="G201" s="1">
        <v>0</v>
      </c>
      <c r="H201" s="4">
        <v>8.0100000000000005E-2</v>
      </c>
      <c r="I201" s="1">
        <v>0</v>
      </c>
      <c r="J201" s="4">
        <v>2.9899999999999999E-2</v>
      </c>
      <c r="K201" s="4">
        <v>-9.0800000000000006E-2</v>
      </c>
    </row>
    <row r="202" spans="1:11" x14ac:dyDescent="0.15">
      <c r="A202" s="1">
        <v>650</v>
      </c>
      <c r="B202" s="1">
        <v>1550.9</v>
      </c>
      <c r="C202" s="1">
        <v>-101635644719104</v>
      </c>
      <c r="D202" s="1">
        <v>24.5</v>
      </c>
      <c r="E202" s="1">
        <v>165.7</v>
      </c>
      <c r="F202" s="4">
        <v>-5.6899999999999995E-4</v>
      </c>
      <c r="G202" s="1">
        <v>0</v>
      </c>
      <c r="H202" s="4">
        <v>5.9499999999999997E-2</v>
      </c>
      <c r="I202" s="1">
        <v>0</v>
      </c>
      <c r="J202" s="4">
        <v>2.8299999999999999E-2</v>
      </c>
      <c r="K202" s="4">
        <v>-9.0800000000000006E-2</v>
      </c>
    </row>
    <row r="203" spans="1:11" x14ac:dyDescent="0.15">
      <c r="A203" s="1">
        <v>651</v>
      </c>
      <c r="B203" s="1">
        <v>1475.7</v>
      </c>
      <c r="C203" s="1">
        <v>-102460228108288</v>
      </c>
      <c r="D203" s="1">
        <v>24.5</v>
      </c>
      <c r="E203" s="1">
        <v>166</v>
      </c>
      <c r="F203" s="4">
        <v>-4.21E-5</v>
      </c>
      <c r="G203" s="1">
        <v>0</v>
      </c>
      <c r="H203" s="4">
        <v>7.62E-3</v>
      </c>
      <c r="I203" s="1">
        <v>0</v>
      </c>
      <c r="J203" s="4">
        <v>2.7E-2</v>
      </c>
      <c r="K203" s="4">
        <v>-9.0899999999999995E-2</v>
      </c>
    </row>
    <row r="204" spans="1:11" x14ac:dyDescent="0.15">
      <c r="A204" s="1">
        <v>652</v>
      </c>
      <c r="B204" s="1">
        <v>1413.1</v>
      </c>
      <c r="C204" s="1">
        <v>-103250434981888</v>
      </c>
      <c r="D204" s="1">
        <v>24.5</v>
      </c>
      <c r="E204" s="1">
        <v>166.2</v>
      </c>
      <c r="F204" s="4">
        <v>0</v>
      </c>
      <c r="G204" s="1">
        <v>0</v>
      </c>
      <c r="H204" s="4">
        <v>0</v>
      </c>
      <c r="I204" s="1">
        <v>0</v>
      </c>
      <c r="J204" s="4">
        <v>2.5899999999999999E-2</v>
      </c>
      <c r="K204" s="4">
        <v>-9.0999999999999998E-2</v>
      </c>
    </row>
    <row r="205" spans="1:11" x14ac:dyDescent="0.15">
      <c r="A205" s="1">
        <v>653</v>
      </c>
      <c r="B205" s="1">
        <v>1360.1</v>
      </c>
      <c r="C205" s="1">
        <v>-103843819945984</v>
      </c>
      <c r="D205" s="1">
        <v>24.5</v>
      </c>
      <c r="E205" s="1">
        <v>166.4</v>
      </c>
      <c r="F205" s="4">
        <v>1.26E-4</v>
      </c>
      <c r="G205" s="1">
        <v>0</v>
      </c>
      <c r="H205" s="4">
        <v>0.215</v>
      </c>
      <c r="I205" s="1">
        <v>0</v>
      </c>
      <c r="J205" s="4">
        <v>2.4899999999999999E-2</v>
      </c>
      <c r="K205" s="4">
        <v>-9.0999999999999998E-2</v>
      </c>
    </row>
    <row r="206" spans="1:11" x14ac:dyDescent="0.15">
      <c r="A206" s="1">
        <v>654</v>
      </c>
      <c r="B206" s="1">
        <v>1314.5</v>
      </c>
      <c r="C206" s="1">
        <v>-104392560738304</v>
      </c>
      <c r="D206" s="1">
        <v>24.5</v>
      </c>
      <c r="E206" s="1">
        <v>166.6</v>
      </c>
      <c r="F206" s="4">
        <v>3.3700000000000001E-4</v>
      </c>
      <c r="G206" s="1">
        <v>0</v>
      </c>
      <c r="H206" s="4">
        <v>1.52</v>
      </c>
      <c r="I206" s="1">
        <v>0</v>
      </c>
      <c r="J206" s="4">
        <v>2.41E-2</v>
      </c>
      <c r="K206" s="4">
        <v>-9.0999999999999998E-2</v>
      </c>
    </row>
    <row r="207" spans="1:11" x14ac:dyDescent="0.15">
      <c r="A207" s="1">
        <v>655</v>
      </c>
      <c r="B207" s="1">
        <v>1274.5</v>
      </c>
      <c r="C207" s="1">
        <v>-105343594004480</v>
      </c>
      <c r="D207" s="1">
        <v>24.5</v>
      </c>
      <c r="E207" s="1">
        <v>166.7</v>
      </c>
      <c r="F207" s="4">
        <v>5.9000000000000003E-4</v>
      </c>
      <c r="G207" s="1">
        <v>0</v>
      </c>
      <c r="H207" s="4">
        <v>-0.29899999999999999</v>
      </c>
      <c r="I207" s="1">
        <v>0</v>
      </c>
      <c r="J207" s="4">
        <v>2.3300000000000001E-2</v>
      </c>
      <c r="K207" s="4">
        <v>-9.11E-2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opLeftCell="F2" workbookViewId="0">
      <selection activeCell="F141" sqref="F141"/>
    </sheetView>
  </sheetViews>
  <sheetFormatPr baseColWidth="10" defaultColWidth="6.33203125" defaultRowHeight="11" x14ac:dyDescent="0.15"/>
  <cols>
    <col min="1" max="3" width="6.33203125" style="1"/>
    <col min="4" max="4" width="5.6640625" style="1" customWidth="1"/>
    <col min="5" max="5" width="6.33203125" style="1"/>
    <col min="6" max="6" width="6.33203125" style="17"/>
    <col min="7" max="16384" width="6.33203125" style="1"/>
  </cols>
  <sheetData>
    <row r="1" spans="1:11" x14ac:dyDescent="0.15">
      <c r="A1" s="1" t="s">
        <v>54</v>
      </c>
      <c r="C1" s="1" t="s">
        <v>48</v>
      </c>
      <c r="E1" s="1">
        <v>11.52</v>
      </c>
    </row>
    <row r="3" spans="1:1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7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15">
      <c r="A4" s="1">
        <v>173</v>
      </c>
      <c r="B4" s="1">
        <v>321.3</v>
      </c>
      <c r="C4" s="1">
        <v>100853735424</v>
      </c>
      <c r="D4" s="1">
        <v>24.3</v>
      </c>
      <c r="E4" s="1">
        <v>65.7</v>
      </c>
      <c r="F4" s="17">
        <v>2.3600000000000001E-3</v>
      </c>
      <c r="G4" s="1">
        <v>0</v>
      </c>
      <c r="H4" s="4">
        <v>-0.125</v>
      </c>
      <c r="I4" s="1">
        <v>0</v>
      </c>
      <c r="J4" s="4">
        <v>4.4200000000000003E-3</v>
      </c>
      <c r="K4" s="4">
        <v>9.0700000000000003E-2</v>
      </c>
    </row>
    <row r="5" spans="1:11" x14ac:dyDescent="0.15">
      <c r="A5" s="1">
        <v>173.5</v>
      </c>
      <c r="B5" s="1">
        <v>321</v>
      </c>
      <c r="C5" s="1">
        <v>100881186816</v>
      </c>
      <c r="D5" s="1">
        <v>24.4</v>
      </c>
      <c r="E5" s="1">
        <v>65.599999999999994</v>
      </c>
      <c r="F5" s="17">
        <v>2.63E-3</v>
      </c>
      <c r="G5" s="1">
        <v>0</v>
      </c>
      <c r="H5" s="4">
        <v>-0.13700000000000001</v>
      </c>
      <c r="I5" s="1">
        <v>0</v>
      </c>
      <c r="J5" s="4">
        <v>4.4200000000000003E-3</v>
      </c>
      <c r="K5" s="4">
        <v>9.0700000000000003E-2</v>
      </c>
    </row>
    <row r="6" spans="1:11" x14ac:dyDescent="0.15">
      <c r="A6" s="1">
        <v>174</v>
      </c>
      <c r="B6" s="1">
        <v>320.89999999999998</v>
      </c>
      <c r="C6" s="1">
        <v>101767004160</v>
      </c>
      <c r="D6" s="1">
        <v>24.4</v>
      </c>
      <c r="E6" s="1">
        <v>65.5</v>
      </c>
      <c r="F6" s="17">
        <v>2.32E-3</v>
      </c>
      <c r="G6" s="1">
        <v>0</v>
      </c>
      <c r="H6" s="4">
        <v>-0.13600000000000001</v>
      </c>
      <c r="I6" s="1">
        <v>0</v>
      </c>
      <c r="J6" s="4">
        <v>4.4099999999999999E-3</v>
      </c>
      <c r="K6" s="4">
        <v>9.0700000000000003E-2</v>
      </c>
    </row>
    <row r="7" spans="1:11" x14ac:dyDescent="0.15">
      <c r="A7" s="1">
        <v>174.5</v>
      </c>
      <c r="B7" s="1">
        <v>320.7</v>
      </c>
      <c r="C7" s="1">
        <v>100975665152</v>
      </c>
      <c r="D7" s="1">
        <v>24.4</v>
      </c>
      <c r="E7" s="1">
        <v>65.5</v>
      </c>
      <c r="F7" s="17">
        <v>2.4199999999999998E-3</v>
      </c>
      <c r="G7" s="1">
        <v>0</v>
      </c>
      <c r="H7" s="4">
        <v>-0.13500000000000001</v>
      </c>
      <c r="I7" s="1">
        <v>0</v>
      </c>
      <c r="J7" s="4">
        <v>4.4099999999999999E-3</v>
      </c>
      <c r="K7" s="4">
        <v>9.0700000000000003E-2</v>
      </c>
    </row>
    <row r="8" spans="1:11" x14ac:dyDescent="0.15">
      <c r="A8" s="1">
        <v>175</v>
      </c>
      <c r="B8" s="1">
        <v>320.5</v>
      </c>
      <c r="C8" s="1">
        <v>100807835648</v>
      </c>
      <c r="D8" s="1">
        <v>24.4</v>
      </c>
      <c r="E8" s="1">
        <v>65.400000000000006</v>
      </c>
      <c r="F8" s="17">
        <v>2.5100000000000001E-3</v>
      </c>
      <c r="G8" s="1">
        <v>0</v>
      </c>
      <c r="H8" s="4">
        <v>-0.13300000000000001</v>
      </c>
      <c r="I8" s="1">
        <v>0</v>
      </c>
      <c r="J8" s="4">
        <v>4.4099999999999999E-3</v>
      </c>
      <c r="K8" s="4">
        <v>9.0700000000000003E-2</v>
      </c>
    </row>
    <row r="9" spans="1:11" x14ac:dyDescent="0.15">
      <c r="A9" s="1">
        <v>175.5</v>
      </c>
      <c r="B9" s="1">
        <v>320.3</v>
      </c>
      <c r="C9" s="1">
        <v>100815601664</v>
      </c>
      <c r="D9" s="1">
        <v>24.4</v>
      </c>
      <c r="E9" s="1">
        <v>65.3</v>
      </c>
      <c r="F9" s="17">
        <v>3.3700000000000002E-3</v>
      </c>
      <c r="G9" s="1">
        <v>0</v>
      </c>
      <c r="H9" s="4">
        <v>-0.17899999999999999</v>
      </c>
      <c r="I9" s="1">
        <v>0</v>
      </c>
      <c r="J9" s="4">
        <v>4.4000000000000003E-3</v>
      </c>
      <c r="K9" s="4">
        <v>9.0700000000000003E-2</v>
      </c>
    </row>
    <row r="10" spans="1:11" x14ac:dyDescent="0.15">
      <c r="A10" s="1">
        <v>176</v>
      </c>
      <c r="B10" s="1">
        <v>320.10000000000002</v>
      </c>
      <c r="C10" s="1">
        <v>100841652224</v>
      </c>
      <c r="D10" s="1">
        <v>24.4</v>
      </c>
      <c r="E10" s="1">
        <v>65.3</v>
      </c>
      <c r="F10" s="17">
        <v>3.4499999999999999E-3</v>
      </c>
      <c r="G10" s="1">
        <v>0</v>
      </c>
      <c r="H10" s="4">
        <v>-0.187</v>
      </c>
      <c r="I10" s="1">
        <v>0</v>
      </c>
      <c r="J10" s="4">
        <v>4.4000000000000003E-3</v>
      </c>
      <c r="K10" s="4">
        <v>9.0700000000000003E-2</v>
      </c>
    </row>
    <row r="11" spans="1:11" x14ac:dyDescent="0.15">
      <c r="A11" s="1">
        <v>176.5</v>
      </c>
      <c r="B11" s="1">
        <v>-10.9</v>
      </c>
      <c r="C11" s="1">
        <v>100449910784</v>
      </c>
      <c r="D11" s="1">
        <v>24.4</v>
      </c>
      <c r="E11" s="1">
        <v>65.2</v>
      </c>
      <c r="F11" s="17">
        <v>-2.84</v>
      </c>
      <c r="G11" s="1">
        <v>159.4</v>
      </c>
      <c r="H11" s="4">
        <v>1.78E-2</v>
      </c>
      <c r="I11" s="1">
        <v>453.5</v>
      </c>
      <c r="J11" s="4">
        <v>-3.5100000000000002E-4</v>
      </c>
      <c r="K11" s="4">
        <v>9.06E-2</v>
      </c>
    </row>
    <row r="12" spans="1:11" x14ac:dyDescent="0.15">
      <c r="A12" s="1">
        <v>177</v>
      </c>
      <c r="B12" s="1">
        <v>35.700000000000003</v>
      </c>
      <c r="C12" s="1">
        <v>100549525504</v>
      </c>
      <c r="D12" s="1">
        <v>24.4</v>
      </c>
      <c r="E12" s="1">
        <v>65.099999999999994</v>
      </c>
      <c r="F12" s="17">
        <v>-3.35</v>
      </c>
      <c r="G12" s="1">
        <v>163.30000000000001</v>
      </c>
      <c r="H12" s="4">
        <v>2.0500000000000001E-2</v>
      </c>
      <c r="I12" s="1">
        <v>546.5</v>
      </c>
      <c r="J12" s="4">
        <v>1.2300000000000001E-4</v>
      </c>
      <c r="K12" s="4">
        <v>9.06E-2</v>
      </c>
    </row>
    <row r="13" spans="1:11" x14ac:dyDescent="0.15">
      <c r="A13" s="1">
        <v>177.5</v>
      </c>
      <c r="B13" s="1">
        <v>96.9</v>
      </c>
      <c r="C13" s="1">
        <v>100570005504</v>
      </c>
      <c r="D13" s="1">
        <v>24.4</v>
      </c>
      <c r="E13" s="1">
        <v>65.099999999999994</v>
      </c>
      <c r="F13" s="17">
        <v>-3.87</v>
      </c>
      <c r="G13" s="1">
        <v>163.30000000000001</v>
      </c>
      <c r="H13" s="4">
        <v>2.3699999999999999E-2</v>
      </c>
      <c r="I13" s="1">
        <v>631.5</v>
      </c>
      <c r="J13" s="4">
        <v>8.5899999999999995E-4</v>
      </c>
      <c r="K13" s="4">
        <v>9.0700000000000003E-2</v>
      </c>
    </row>
    <row r="14" spans="1:11" x14ac:dyDescent="0.15">
      <c r="A14" s="1">
        <v>178</v>
      </c>
      <c r="B14" s="1">
        <v>159.5</v>
      </c>
      <c r="C14" s="1">
        <v>100544872448</v>
      </c>
      <c r="D14" s="1">
        <v>24.4</v>
      </c>
      <c r="E14" s="1">
        <v>65</v>
      </c>
      <c r="F14" s="17">
        <v>-4.47</v>
      </c>
      <c r="G14" s="1">
        <v>163.19999999999999</v>
      </c>
      <c r="H14" s="4">
        <v>2.7400000000000001E-2</v>
      </c>
      <c r="I14" s="1">
        <v>729.5</v>
      </c>
      <c r="J14" s="4">
        <v>1.73E-3</v>
      </c>
      <c r="K14" s="4">
        <v>9.06E-2</v>
      </c>
    </row>
    <row r="15" spans="1:11" x14ac:dyDescent="0.15">
      <c r="A15" s="1">
        <v>178.5</v>
      </c>
      <c r="B15" s="1">
        <v>223.8</v>
      </c>
      <c r="C15" s="1">
        <v>100549353472</v>
      </c>
      <c r="D15" s="1">
        <v>24.4</v>
      </c>
      <c r="E15" s="1">
        <v>64.900000000000006</v>
      </c>
      <c r="F15" s="17">
        <v>-5.17</v>
      </c>
      <c r="G15" s="1">
        <v>163</v>
      </c>
      <c r="H15" s="4">
        <v>3.1699999999999999E-2</v>
      </c>
      <c r="I15" s="1">
        <v>842</v>
      </c>
      <c r="J15" s="4">
        <v>2.7399999999999998E-3</v>
      </c>
      <c r="K15" s="4">
        <v>9.06E-2</v>
      </c>
    </row>
    <row r="16" spans="1:11" x14ac:dyDescent="0.15">
      <c r="A16" s="1">
        <v>179</v>
      </c>
      <c r="B16" s="1">
        <v>290.10000000000002</v>
      </c>
      <c r="C16" s="1">
        <v>100541087744</v>
      </c>
      <c r="D16" s="1">
        <v>24.4</v>
      </c>
      <c r="E16" s="1">
        <v>64.900000000000006</v>
      </c>
      <c r="F16" s="17">
        <v>-5.96</v>
      </c>
      <c r="G16" s="1">
        <v>162.80000000000001</v>
      </c>
      <c r="H16" s="4">
        <v>3.6600000000000001E-2</v>
      </c>
      <c r="I16" s="1">
        <v>970.6</v>
      </c>
      <c r="J16" s="4">
        <v>3.8700000000000002E-3</v>
      </c>
      <c r="K16" s="4">
        <v>9.06E-2</v>
      </c>
    </row>
    <row r="17" spans="1:11" x14ac:dyDescent="0.15">
      <c r="A17" s="1">
        <v>179.5</v>
      </c>
      <c r="B17" s="1">
        <v>357</v>
      </c>
      <c r="C17" s="1">
        <v>100537131008</v>
      </c>
      <c r="D17" s="1">
        <v>24.4</v>
      </c>
      <c r="E17" s="1">
        <v>64.8</v>
      </c>
      <c r="F17" s="17">
        <v>-6.86</v>
      </c>
      <c r="G17" s="1">
        <v>162.69999999999999</v>
      </c>
      <c r="H17" s="4">
        <v>4.2099999999999999E-2</v>
      </c>
      <c r="I17" s="1">
        <v>1115.0999999999999</v>
      </c>
      <c r="J17" s="4">
        <v>5.0699999999999999E-3</v>
      </c>
      <c r="K17" s="4">
        <v>9.06E-2</v>
      </c>
    </row>
    <row r="18" spans="1:11" x14ac:dyDescent="0.15">
      <c r="A18" s="1">
        <v>180</v>
      </c>
      <c r="B18" s="1">
        <v>422.8</v>
      </c>
      <c r="C18" s="1">
        <v>100519747584</v>
      </c>
      <c r="D18" s="1">
        <v>24.4</v>
      </c>
      <c r="E18" s="1">
        <v>64.8</v>
      </c>
      <c r="F18" s="17">
        <v>-7.85</v>
      </c>
      <c r="G18" s="1">
        <v>162.5</v>
      </c>
      <c r="H18" s="4">
        <v>4.8300000000000003E-2</v>
      </c>
      <c r="I18" s="1">
        <v>1275.3</v>
      </c>
      <c r="J18" s="4">
        <v>6.3200000000000001E-3</v>
      </c>
      <c r="K18" s="4">
        <v>9.06E-2</v>
      </c>
    </row>
    <row r="19" spans="1:11" x14ac:dyDescent="0.15">
      <c r="A19" s="1">
        <v>180.5</v>
      </c>
      <c r="B19" s="1">
        <v>485</v>
      </c>
      <c r="C19" s="1">
        <v>100519403520</v>
      </c>
      <c r="D19" s="1">
        <v>24.4</v>
      </c>
      <c r="E19" s="1">
        <v>64.7</v>
      </c>
      <c r="F19" s="17">
        <v>-8.92</v>
      </c>
      <c r="G19" s="1">
        <v>162.4</v>
      </c>
      <c r="H19" s="4">
        <v>5.4899999999999997E-2</v>
      </c>
      <c r="I19" s="1">
        <v>1448.4</v>
      </c>
      <c r="J19" s="4">
        <v>7.5399999999999998E-3</v>
      </c>
      <c r="K19" s="4">
        <v>9.06E-2</v>
      </c>
    </row>
    <row r="20" spans="1:11" x14ac:dyDescent="0.15">
      <c r="A20" s="1">
        <v>181</v>
      </c>
      <c r="B20" s="1">
        <v>540.20000000000005</v>
      </c>
      <c r="C20" s="1">
        <v>100518887424</v>
      </c>
      <c r="D20" s="1">
        <v>24.5</v>
      </c>
      <c r="E20" s="1">
        <v>64.599999999999994</v>
      </c>
      <c r="F20" s="17">
        <v>-10.1</v>
      </c>
      <c r="G20" s="1">
        <v>162.30000000000001</v>
      </c>
      <c r="H20" s="4">
        <v>6.1899999999999997E-2</v>
      </c>
      <c r="I20" s="1">
        <v>1631.3</v>
      </c>
      <c r="J20" s="4">
        <v>8.6300000000000005E-3</v>
      </c>
      <c r="K20" s="4">
        <v>9.06E-2</v>
      </c>
    </row>
    <row r="21" spans="1:11" x14ac:dyDescent="0.15">
      <c r="A21" s="1">
        <v>181.5</v>
      </c>
      <c r="B21" s="1">
        <v>583.79999999999995</v>
      </c>
      <c r="C21" s="1">
        <v>100536270848</v>
      </c>
      <c r="D21" s="1">
        <v>24.5</v>
      </c>
      <c r="E21" s="1">
        <v>64.599999999999994</v>
      </c>
      <c r="F21" s="17">
        <v>-11.2</v>
      </c>
      <c r="G21" s="1">
        <v>162.30000000000001</v>
      </c>
      <c r="H21" s="4">
        <v>6.9099999999999995E-2</v>
      </c>
      <c r="I21" s="1">
        <v>1818.9</v>
      </c>
      <c r="J21" s="4">
        <v>9.5099999999999994E-3</v>
      </c>
      <c r="K21" s="4">
        <v>9.06E-2</v>
      </c>
    </row>
    <row r="22" spans="1:11" x14ac:dyDescent="0.15">
      <c r="A22" s="1">
        <v>182</v>
      </c>
      <c r="B22" s="1">
        <v>613.1</v>
      </c>
      <c r="C22" s="1">
        <v>100770750464</v>
      </c>
      <c r="D22" s="1">
        <v>24.5</v>
      </c>
      <c r="E22" s="1">
        <v>64.5</v>
      </c>
      <c r="F22" s="17">
        <v>-12.3</v>
      </c>
      <c r="G22" s="1">
        <v>162.4</v>
      </c>
      <c r="H22" s="4">
        <v>7.5999999999999998E-2</v>
      </c>
      <c r="I22" s="1">
        <v>2004.5</v>
      </c>
      <c r="J22" s="4">
        <v>1.01E-2</v>
      </c>
      <c r="K22" s="4">
        <v>9.0700000000000003E-2</v>
      </c>
    </row>
    <row r="23" spans="1:11" x14ac:dyDescent="0.15">
      <c r="A23" s="1">
        <v>182.5</v>
      </c>
      <c r="B23" s="1">
        <v>628.1</v>
      </c>
      <c r="C23" s="1">
        <v>100616151040</v>
      </c>
      <c r="D23" s="1">
        <v>24.5</v>
      </c>
      <c r="E23" s="1">
        <v>64.5</v>
      </c>
      <c r="F23" s="17">
        <v>-13.4</v>
      </c>
      <c r="G23" s="1">
        <v>162.5</v>
      </c>
      <c r="H23" s="4">
        <v>8.2600000000000007E-2</v>
      </c>
      <c r="I23" s="1">
        <v>2182</v>
      </c>
      <c r="J23" s="4">
        <v>1.04E-2</v>
      </c>
      <c r="K23" s="4">
        <v>9.0700000000000003E-2</v>
      </c>
    </row>
    <row r="24" spans="1:11" x14ac:dyDescent="0.15">
      <c r="A24" s="1">
        <v>183</v>
      </c>
      <c r="B24" s="1">
        <v>631.1</v>
      </c>
      <c r="C24" s="1">
        <v>100564328448</v>
      </c>
      <c r="D24" s="1">
        <v>24.5</v>
      </c>
      <c r="E24" s="1">
        <v>64.5</v>
      </c>
      <c r="F24" s="17">
        <v>-14.4</v>
      </c>
      <c r="G24" s="1">
        <v>162.69999999999999</v>
      </c>
      <c r="H24" s="4">
        <v>8.8599999999999998E-2</v>
      </c>
      <c r="I24" s="1">
        <v>2344.3000000000002</v>
      </c>
      <c r="J24" s="4">
        <v>1.0500000000000001E-2</v>
      </c>
      <c r="K24" s="4">
        <v>9.06E-2</v>
      </c>
    </row>
    <row r="25" spans="1:11" x14ac:dyDescent="0.15">
      <c r="A25" s="1">
        <v>183.5</v>
      </c>
      <c r="B25" s="1">
        <v>626.6</v>
      </c>
      <c r="C25" s="1">
        <v>100565876736</v>
      </c>
      <c r="D25" s="1">
        <v>24.5</v>
      </c>
      <c r="E25" s="1">
        <v>64.5</v>
      </c>
      <c r="F25" s="17">
        <v>-15.3</v>
      </c>
      <c r="G25" s="1">
        <v>162.9</v>
      </c>
      <c r="H25" s="4">
        <v>9.3700000000000006E-2</v>
      </c>
      <c r="I25" s="1">
        <v>2487.1999999999998</v>
      </c>
      <c r="J25" s="4">
        <v>1.04E-2</v>
      </c>
      <c r="K25" s="4">
        <v>9.06E-2</v>
      </c>
    </row>
    <row r="26" spans="1:11" x14ac:dyDescent="0.15">
      <c r="A26" s="1">
        <v>184</v>
      </c>
      <c r="B26" s="1">
        <v>615.1</v>
      </c>
      <c r="C26" s="1">
        <v>100567941120</v>
      </c>
      <c r="D26" s="1">
        <v>24.5</v>
      </c>
      <c r="E26" s="1">
        <v>64.5</v>
      </c>
      <c r="F26" s="17">
        <v>-16</v>
      </c>
      <c r="G26" s="1">
        <v>163.19999999999999</v>
      </c>
      <c r="H26" s="4">
        <v>9.8000000000000004E-2</v>
      </c>
      <c r="I26" s="1">
        <v>2608.4</v>
      </c>
      <c r="J26" s="4">
        <v>1.01E-2</v>
      </c>
      <c r="K26" s="4">
        <v>9.06E-2</v>
      </c>
    </row>
    <row r="27" spans="1:11" x14ac:dyDescent="0.15">
      <c r="A27" s="1">
        <v>184.5</v>
      </c>
      <c r="B27" s="1">
        <v>602.70000000000005</v>
      </c>
      <c r="C27" s="1">
        <v>100591697920</v>
      </c>
      <c r="D27" s="1">
        <v>24.5</v>
      </c>
      <c r="E27" s="1">
        <v>64.599999999999994</v>
      </c>
      <c r="F27" s="17">
        <v>-16.600000000000001</v>
      </c>
      <c r="G27" s="1">
        <v>163.4</v>
      </c>
      <c r="H27" s="4">
        <v>0.10100000000000001</v>
      </c>
      <c r="I27" s="1">
        <v>2708</v>
      </c>
      <c r="J27" s="4">
        <v>9.8899999999999995E-3</v>
      </c>
      <c r="K27" s="4">
        <v>9.0700000000000003E-2</v>
      </c>
    </row>
    <row r="28" spans="1:11" x14ac:dyDescent="0.15">
      <c r="A28" s="1">
        <v>185</v>
      </c>
      <c r="B28" s="1">
        <v>589.1</v>
      </c>
      <c r="C28" s="1">
        <v>100577583104</v>
      </c>
      <c r="D28" s="1">
        <v>24.5</v>
      </c>
      <c r="E28" s="1">
        <v>64.7</v>
      </c>
      <c r="F28" s="17">
        <v>-17</v>
      </c>
      <c r="G28" s="1">
        <v>163.6</v>
      </c>
      <c r="H28" s="4">
        <v>0.104</v>
      </c>
      <c r="I28" s="1">
        <v>2788.2</v>
      </c>
      <c r="J28" s="4">
        <v>9.6200000000000001E-3</v>
      </c>
      <c r="K28" s="4">
        <v>9.0700000000000003E-2</v>
      </c>
    </row>
    <row r="29" spans="1:11" x14ac:dyDescent="0.15">
      <c r="A29" s="1">
        <v>185.5</v>
      </c>
      <c r="B29" s="1">
        <v>576.29999999999995</v>
      </c>
      <c r="C29" s="1">
        <v>100608401408</v>
      </c>
      <c r="D29" s="1">
        <v>24.4</v>
      </c>
      <c r="E29" s="1">
        <v>64.8</v>
      </c>
      <c r="F29" s="17">
        <v>-17.399999999999999</v>
      </c>
      <c r="G29" s="1">
        <v>163.80000000000001</v>
      </c>
      <c r="H29" s="4">
        <v>0.106</v>
      </c>
      <c r="I29" s="1">
        <v>2851</v>
      </c>
      <c r="J29" s="4">
        <v>9.3600000000000003E-3</v>
      </c>
      <c r="K29" s="4">
        <v>9.0700000000000003E-2</v>
      </c>
    </row>
    <row r="30" spans="1:11" x14ac:dyDescent="0.15">
      <c r="A30" s="1">
        <v>186</v>
      </c>
      <c r="B30" s="1">
        <v>566.1</v>
      </c>
      <c r="C30" s="1">
        <v>100619255808</v>
      </c>
      <c r="D30" s="1">
        <v>24.4</v>
      </c>
      <c r="E30" s="1">
        <v>64.900000000000006</v>
      </c>
      <c r="F30" s="17">
        <v>-17.7</v>
      </c>
      <c r="G30" s="1">
        <v>163.9</v>
      </c>
      <c r="H30" s="4">
        <v>0.108</v>
      </c>
      <c r="I30" s="1">
        <v>2900</v>
      </c>
      <c r="J30" s="4">
        <v>9.1599999999999997E-3</v>
      </c>
      <c r="K30" s="4">
        <v>9.0700000000000003E-2</v>
      </c>
    </row>
    <row r="31" spans="1:11" x14ac:dyDescent="0.15">
      <c r="A31" s="1">
        <v>186.5</v>
      </c>
      <c r="B31" s="1">
        <v>558.20000000000005</v>
      </c>
      <c r="C31" s="1">
        <v>100620632064</v>
      </c>
      <c r="D31" s="1">
        <v>24.4</v>
      </c>
      <c r="E31" s="1">
        <v>65.099999999999994</v>
      </c>
      <c r="F31" s="17">
        <v>-17.899999999999999</v>
      </c>
      <c r="G31" s="1">
        <v>164</v>
      </c>
      <c r="H31" s="4">
        <v>0.109</v>
      </c>
      <c r="I31" s="1">
        <v>2937.7</v>
      </c>
      <c r="J31" s="4">
        <v>8.9999999999999993E-3</v>
      </c>
      <c r="K31" s="4">
        <v>9.0700000000000003E-2</v>
      </c>
    </row>
    <row r="32" spans="1:11" x14ac:dyDescent="0.15">
      <c r="A32" s="1">
        <v>187</v>
      </c>
      <c r="B32" s="1">
        <v>552.1</v>
      </c>
      <c r="C32" s="1">
        <v>100648706048</v>
      </c>
      <c r="D32" s="1">
        <v>24.4</v>
      </c>
      <c r="E32" s="1">
        <v>65.2</v>
      </c>
      <c r="F32" s="17">
        <v>-18.100000000000001</v>
      </c>
      <c r="G32" s="1">
        <v>164.1</v>
      </c>
      <c r="H32" s="4">
        <v>0.11</v>
      </c>
      <c r="I32" s="1">
        <v>2966.5</v>
      </c>
      <c r="J32" s="4">
        <v>8.8699999999999994E-3</v>
      </c>
      <c r="K32" s="4">
        <v>9.0700000000000003E-2</v>
      </c>
    </row>
    <row r="33" spans="1:11" x14ac:dyDescent="0.15">
      <c r="A33" s="1">
        <v>187.5</v>
      </c>
      <c r="B33" s="1">
        <v>547.4</v>
      </c>
      <c r="C33" s="1">
        <v>100632690688</v>
      </c>
      <c r="D33" s="1">
        <v>24.4</v>
      </c>
      <c r="E33" s="1">
        <v>65.400000000000006</v>
      </c>
      <c r="F33" s="17">
        <v>-18.2</v>
      </c>
      <c r="G33" s="1">
        <v>164.2</v>
      </c>
      <c r="H33" s="4">
        <v>0.111</v>
      </c>
      <c r="I33" s="1">
        <v>2988.4</v>
      </c>
      <c r="J33" s="4">
        <v>8.7799999999999996E-3</v>
      </c>
      <c r="K33" s="4">
        <v>9.0700000000000003E-2</v>
      </c>
    </row>
    <row r="34" spans="1:11" x14ac:dyDescent="0.15">
      <c r="A34" s="1">
        <v>188</v>
      </c>
      <c r="B34" s="1">
        <v>544</v>
      </c>
      <c r="C34" s="1">
        <v>100635615232</v>
      </c>
      <c r="D34" s="1">
        <v>24.4</v>
      </c>
      <c r="E34" s="1">
        <v>65.599999999999994</v>
      </c>
      <c r="F34" s="17">
        <v>-18.3</v>
      </c>
      <c r="G34" s="1">
        <v>164.2</v>
      </c>
      <c r="H34" s="4">
        <v>0.111</v>
      </c>
      <c r="I34" s="1">
        <v>3005</v>
      </c>
      <c r="J34" s="4">
        <v>8.7100000000000007E-3</v>
      </c>
      <c r="K34" s="4">
        <v>9.0700000000000003E-2</v>
      </c>
    </row>
    <row r="35" spans="1:11" x14ac:dyDescent="0.15">
      <c r="A35" s="1">
        <v>188.5</v>
      </c>
      <c r="B35" s="1">
        <v>541.29999999999995</v>
      </c>
      <c r="C35" s="1">
        <v>100662149120</v>
      </c>
      <c r="D35" s="1">
        <v>24.4</v>
      </c>
      <c r="E35" s="1">
        <v>65.900000000000006</v>
      </c>
      <c r="F35" s="17">
        <v>-18.399999999999999</v>
      </c>
      <c r="G35" s="1">
        <v>164.3</v>
      </c>
      <c r="H35" s="4">
        <v>0.112</v>
      </c>
      <c r="I35" s="1">
        <v>3017.8</v>
      </c>
      <c r="J35" s="4">
        <v>8.6599999999999993E-3</v>
      </c>
      <c r="K35" s="4">
        <v>9.0700000000000003E-2</v>
      </c>
    </row>
    <row r="36" spans="1:11" x14ac:dyDescent="0.15">
      <c r="A36" s="1">
        <v>189</v>
      </c>
      <c r="B36" s="1">
        <v>539.29999999999995</v>
      </c>
      <c r="C36" s="1">
        <v>100650606592</v>
      </c>
      <c r="D36" s="1">
        <v>24.4</v>
      </c>
      <c r="E36" s="1">
        <v>66.099999999999994</v>
      </c>
      <c r="F36" s="17">
        <v>-18.399999999999999</v>
      </c>
      <c r="G36" s="1">
        <v>164.3</v>
      </c>
      <c r="H36" s="4">
        <v>0.112</v>
      </c>
      <c r="I36" s="1">
        <v>3027.5</v>
      </c>
      <c r="J36" s="4">
        <v>8.6199999999999992E-3</v>
      </c>
      <c r="K36" s="4">
        <v>9.0700000000000003E-2</v>
      </c>
    </row>
    <row r="37" spans="1:11" x14ac:dyDescent="0.15">
      <c r="A37" s="1">
        <v>189.5</v>
      </c>
      <c r="B37" s="1">
        <v>537.79999999999995</v>
      </c>
      <c r="C37" s="1">
        <v>100647157760</v>
      </c>
      <c r="D37" s="1">
        <v>24.4</v>
      </c>
      <c r="E37" s="1">
        <v>66.400000000000006</v>
      </c>
      <c r="F37" s="17">
        <v>-18.5</v>
      </c>
      <c r="G37" s="1">
        <v>164.3</v>
      </c>
      <c r="H37" s="4">
        <v>0.112</v>
      </c>
      <c r="I37" s="1">
        <v>3035</v>
      </c>
      <c r="J37" s="4">
        <v>8.5900000000000004E-3</v>
      </c>
      <c r="K37" s="4">
        <v>9.0700000000000003E-2</v>
      </c>
    </row>
    <row r="38" spans="1:11" x14ac:dyDescent="0.15">
      <c r="A38" s="1">
        <v>190</v>
      </c>
      <c r="B38" s="1">
        <v>536.5</v>
      </c>
      <c r="C38" s="1">
        <v>100648189952</v>
      </c>
      <c r="D38" s="1">
        <v>24.4</v>
      </c>
      <c r="E38" s="1">
        <v>66.7</v>
      </c>
      <c r="F38" s="17">
        <v>-18.5</v>
      </c>
      <c r="G38" s="1">
        <v>164.3</v>
      </c>
      <c r="H38" s="4">
        <v>0.113</v>
      </c>
      <c r="I38" s="1">
        <v>3040.9</v>
      </c>
      <c r="J38" s="4">
        <v>8.5599999999999999E-3</v>
      </c>
      <c r="K38" s="4">
        <v>9.0700000000000003E-2</v>
      </c>
    </row>
    <row r="39" spans="1:11" x14ac:dyDescent="0.15">
      <c r="A39" s="1">
        <v>190.5</v>
      </c>
      <c r="B39" s="1">
        <v>535.4</v>
      </c>
      <c r="C39" s="1">
        <v>100639752192</v>
      </c>
      <c r="D39" s="1">
        <v>24.4</v>
      </c>
      <c r="E39" s="1">
        <v>67</v>
      </c>
      <c r="F39" s="17">
        <v>-18.5</v>
      </c>
      <c r="G39" s="1">
        <v>164.3</v>
      </c>
      <c r="H39" s="4">
        <v>0.113</v>
      </c>
      <c r="I39" s="1">
        <v>3045.4</v>
      </c>
      <c r="J39" s="4">
        <v>8.5400000000000007E-3</v>
      </c>
      <c r="K39" s="4">
        <v>9.0700000000000003E-2</v>
      </c>
    </row>
    <row r="40" spans="1:11" x14ac:dyDescent="0.15">
      <c r="A40" s="1">
        <v>191</v>
      </c>
      <c r="B40" s="1">
        <v>534.70000000000005</v>
      </c>
      <c r="C40" s="1">
        <v>100641300480</v>
      </c>
      <c r="D40" s="1">
        <v>24.4</v>
      </c>
      <c r="E40" s="1">
        <v>67.3</v>
      </c>
      <c r="F40" s="17">
        <v>-18.600000000000001</v>
      </c>
      <c r="G40" s="1">
        <v>164.3</v>
      </c>
      <c r="H40" s="4">
        <v>0.113</v>
      </c>
      <c r="I40" s="1">
        <v>3049</v>
      </c>
      <c r="J40" s="4">
        <v>8.5199999999999998E-3</v>
      </c>
      <c r="K40" s="4">
        <v>9.0700000000000003E-2</v>
      </c>
    </row>
    <row r="41" spans="1:11" x14ac:dyDescent="0.15">
      <c r="A41" s="1">
        <v>191.5</v>
      </c>
      <c r="B41" s="1">
        <v>534.29999999999995</v>
      </c>
      <c r="C41" s="1">
        <v>100664729600</v>
      </c>
      <c r="D41" s="1">
        <v>24.4</v>
      </c>
      <c r="E41" s="1">
        <v>67.599999999999994</v>
      </c>
      <c r="F41" s="17">
        <v>-18.600000000000001</v>
      </c>
      <c r="G41" s="1">
        <v>164.3</v>
      </c>
      <c r="H41" s="4">
        <v>0.113</v>
      </c>
      <c r="I41" s="1">
        <v>3051.9</v>
      </c>
      <c r="J41" s="4">
        <v>8.5199999999999998E-3</v>
      </c>
      <c r="K41" s="4">
        <v>9.0700000000000003E-2</v>
      </c>
    </row>
    <row r="42" spans="1:11" x14ac:dyDescent="0.15">
      <c r="A42" s="1">
        <v>192</v>
      </c>
      <c r="B42" s="1">
        <v>533.9</v>
      </c>
      <c r="C42" s="1">
        <v>100664557568</v>
      </c>
      <c r="D42" s="1">
        <v>24.3</v>
      </c>
      <c r="E42" s="1">
        <v>68</v>
      </c>
      <c r="F42" s="17">
        <v>-18.600000000000001</v>
      </c>
      <c r="G42" s="1">
        <v>164.4</v>
      </c>
      <c r="H42" s="4">
        <v>0.113</v>
      </c>
      <c r="I42" s="1">
        <v>3054.3</v>
      </c>
      <c r="J42" s="4">
        <v>8.5100000000000002E-3</v>
      </c>
      <c r="K42" s="4">
        <v>9.0700000000000003E-2</v>
      </c>
    </row>
    <row r="43" spans="1:11" x14ac:dyDescent="0.15">
      <c r="A43" s="1">
        <v>192.5</v>
      </c>
      <c r="B43" s="1">
        <v>533.6</v>
      </c>
      <c r="C43" s="1">
        <v>100745396224</v>
      </c>
      <c r="D43" s="1">
        <v>24.3</v>
      </c>
      <c r="E43" s="1">
        <v>68.3</v>
      </c>
      <c r="F43" s="17">
        <v>-18.600000000000001</v>
      </c>
      <c r="G43" s="1">
        <v>164.4</v>
      </c>
      <c r="H43" s="4">
        <v>0.113</v>
      </c>
      <c r="I43" s="1">
        <v>3056.3</v>
      </c>
      <c r="J43" s="4">
        <v>8.5000000000000006E-3</v>
      </c>
      <c r="K43" s="4">
        <v>9.0700000000000003E-2</v>
      </c>
    </row>
    <row r="44" spans="1:11" x14ac:dyDescent="0.15">
      <c r="A44" s="1">
        <v>193</v>
      </c>
      <c r="B44" s="1">
        <v>533.29999999999995</v>
      </c>
      <c r="C44" s="1">
        <v>100982226944</v>
      </c>
      <c r="D44" s="1">
        <v>24.3</v>
      </c>
      <c r="E44" s="1">
        <v>68.599999999999994</v>
      </c>
      <c r="F44" s="17">
        <v>-18.600000000000001</v>
      </c>
      <c r="G44" s="1">
        <v>164.4</v>
      </c>
      <c r="H44" s="4">
        <v>0.113</v>
      </c>
      <c r="I44" s="1">
        <v>3058</v>
      </c>
      <c r="J44" s="4">
        <v>8.5000000000000006E-3</v>
      </c>
      <c r="K44" s="4">
        <v>9.0700000000000003E-2</v>
      </c>
    </row>
    <row r="45" spans="1:11" x14ac:dyDescent="0.15">
      <c r="A45" s="1">
        <v>193.5</v>
      </c>
      <c r="B45" s="1">
        <v>533.1</v>
      </c>
      <c r="C45" s="1">
        <v>100720394240</v>
      </c>
      <c r="D45" s="1">
        <v>24.3</v>
      </c>
      <c r="E45" s="1">
        <v>69</v>
      </c>
      <c r="F45" s="17">
        <v>-18.600000000000001</v>
      </c>
      <c r="G45" s="1">
        <v>164.4</v>
      </c>
      <c r="H45" s="4">
        <v>0.113</v>
      </c>
      <c r="I45" s="1">
        <v>3059.5</v>
      </c>
      <c r="J45" s="4">
        <v>8.4899999999999993E-3</v>
      </c>
      <c r="K45" s="4">
        <v>9.0700000000000003E-2</v>
      </c>
    </row>
    <row r="46" spans="1:11" x14ac:dyDescent="0.15">
      <c r="A46" s="1">
        <v>194</v>
      </c>
      <c r="B46" s="1">
        <v>532.79999999999995</v>
      </c>
      <c r="C46" s="1">
        <v>101371912192</v>
      </c>
      <c r="D46" s="1">
        <v>24.4</v>
      </c>
      <c r="E46" s="1">
        <v>69.3</v>
      </c>
      <c r="F46" s="17">
        <v>-18.600000000000001</v>
      </c>
      <c r="G46" s="1">
        <v>164.4</v>
      </c>
      <c r="H46" s="4">
        <v>0.113</v>
      </c>
      <c r="I46" s="1">
        <v>3060.8</v>
      </c>
      <c r="J46" s="4">
        <v>8.4899999999999993E-3</v>
      </c>
      <c r="K46" s="4">
        <v>9.0700000000000003E-2</v>
      </c>
    </row>
    <row r="47" spans="1:11" x14ac:dyDescent="0.15">
      <c r="A47" s="1">
        <v>194.5</v>
      </c>
      <c r="B47" s="1">
        <v>532.6</v>
      </c>
      <c r="C47" s="1">
        <v>100842864640</v>
      </c>
      <c r="D47" s="1">
        <v>24.5</v>
      </c>
      <c r="E47" s="1">
        <v>69.7</v>
      </c>
      <c r="F47" s="17">
        <v>-18.600000000000001</v>
      </c>
      <c r="G47" s="1">
        <v>164.4</v>
      </c>
      <c r="H47" s="4">
        <v>0.113</v>
      </c>
      <c r="I47" s="1">
        <v>3061.9</v>
      </c>
      <c r="J47" s="4">
        <v>8.4799999999999997E-3</v>
      </c>
      <c r="K47" s="4">
        <v>9.0700000000000003E-2</v>
      </c>
    </row>
    <row r="48" spans="1:11" x14ac:dyDescent="0.15">
      <c r="A48" s="1">
        <v>195</v>
      </c>
      <c r="B48" s="1">
        <v>532.4</v>
      </c>
      <c r="C48" s="1">
        <v>100645609472</v>
      </c>
      <c r="D48" s="1">
        <v>24.6</v>
      </c>
      <c r="E48" s="1">
        <v>70.099999999999994</v>
      </c>
      <c r="F48" s="17">
        <v>-18.600000000000001</v>
      </c>
      <c r="G48" s="1">
        <v>164.4</v>
      </c>
      <c r="H48" s="4">
        <v>0.113</v>
      </c>
      <c r="I48" s="1">
        <v>3063.1</v>
      </c>
      <c r="J48" s="4">
        <v>8.4799999999999997E-3</v>
      </c>
      <c r="K48" s="4">
        <v>9.0700000000000003E-2</v>
      </c>
    </row>
    <row r="49" spans="1:11" x14ac:dyDescent="0.15">
      <c r="A49" s="1">
        <v>195.5</v>
      </c>
      <c r="B49" s="1">
        <v>532.29999999999995</v>
      </c>
      <c r="C49" s="1">
        <v>100704886784</v>
      </c>
      <c r="D49" s="1">
        <v>24.6</v>
      </c>
      <c r="E49" s="1">
        <v>70.400000000000006</v>
      </c>
      <c r="F49" s="17">
        <v>-18.600000000000001</v>
      </c>
      <c r="G49" s="1">
        <v>164.4</v>
      </c>
      <c r="H49" s="4">
        <v>0.113</v>
      </c>
      <c r="I49" s="1">
        <v>3064</v>
      </c>
      <c r="J49" s="4">
        <v>8.4700000000000001E-3</v>
      </c>
      <c r="K49" s="4">
        <v>9.0700000000000003E-2</v>
      </c>
    </row>
    <row r="50" spans="1:11" x14ac:dyDescent="0.15">
      <c r="A50" s="1">
        <v>196</v>
      </c>
      <c r="B50" s="1">
        <v>532.20000000000005</v>
      </c>
      <c r="C50" s="1">
        <v>100711948288</v>
      </c>
      <c r="D50" s="1">
        <v>24.6</v>
      </c>
      <c r="E50" s="1">
        <v>70.8</v>
      </c>
      <c r="F50" s="17">
        <v>-18.600000000000001</v>
      </c>
      <c r="G50" s="1">
        <v>164.4</v>
      </c>
      <c r="H50" s="4">
        <v>0.113</v>
      </c>
      <c r="I50" s="1">
        <v>3064.9</v>
      </c>
      <c r="J50" s="4">
        <v>8.4700000000000001E-3</v>
      </c>
      <c r="K50" s="4">
        <v>9.0700000000000003E-2</v>
      </c>
    </row>
    <row r="51" spans="1:11" x14ac:dyDescent="0.15">
      <c r="A51" s="1">
        <v>196.5</v>
      </c>
      <c r="B51" s="1">
        <v>532.1</v>
      </c>
      <c r="C51" s="1">
        <v>100729880576</v>
      </c>
      <c r="D51" s="1">
        <v>24.7</v>
      </c>
      <c r="E51" s="1">
        <v>71.2</v>
      </c>
      <c r="F51" s="17">
        <v>-18.7</v>
      </c>
      <c r="G51" s="1">
        <v>164.4</v>
      </c>
      <c r="H51" s="4">
        <v>0.113</v>
      </c>
      <c r="I51" s="1">
        <v>3065.7</v>
      </c>
      <c r="J51" s="4">
        <v>8.4700000000000001E-3</v>
      </c>
      <c r="K51" s="4">
        <v>9.0700000000000003E-2</v>
      </c>
    </row>
    <row r="52" spans="1:11" x14ac:dyDescent="0.15">
      <c r="A52" s="1">
        <v>197</v>
      </c>
      <c r="B52" s="1">
        <v>532</v>
      </c>
      <c r="C52" s="1">
        <v>100712816640</v>
      </c>
      <c r="D52" s="1">
        <v>24.6</v>
      </c>
      <c r="E52" s="1">
        <v>71.599999999999994</v>
      </c>
      <c r="F52" s="17">
        <v>-18.7</v>
      </c>
      <c r="G52" s="1">
        <v>164.4</v>
      </c>
      <c r="H52" s="4">
        <v>0.113</v>
      </c>
      <c r="I52" s="1">
        <v>3066.5</v>
      </c>
      <c r="J52" s="4">
        <v>8.4700000000000001E-3</v>
      </c>
      <c r="K52" s="4">
        <v>9.0700000000000003E-2</v>
      </c>
    </row>
    <row r="53" spans="1:11" x14ac:dyDescent="0.15">
      <c r="A53" s="1">
        <v>197.5</v>
      </c>
      <c r="B53" s="1">
        <v>531.9</v>
      </c>
      <c r="C53" s="1">
        <v>100727463936</v>
      </c>
      <c r="D53" s="1">
        <v>24.6</v>
      </c>
      <c r="E53" s="1">
        <v>72</v>
      </c>
      <c r="F53" s="17">
        <v>-18.7</v>
      </c>
      <c r="G53" s="1">
        <v>164.4</v>
      </c>
      <c r="H53" s="4">
        <v>0.114</v>
      </c>
      <c r="I53" s="1">
        <v>3067.2</v>
      </c>
      <c r="J53" s="4">
        <v>8.4700000000000001E-3</v>
      </c>
      <c r="K53" s="4">
        <v>9.0700000000000003E-2</v>
      </c>
    </row>
    <row r="54" spans="1:11" x14ac:dyDescent="0.15">
      <c r="A54" s="1">
        <v>198</v>
      </c>
      <c r="B54" s="1">
        <v>531.9</v>
      </c>
      <c r="C54" s="1">
        <v>100703330304</v>
      </c>
      <c r="D54" s="1">
        <v>24.6</v>
      </c>
      <c r="E54" s="1">
        <v>72.400000000000006</v>
      </c>
      <c r="F54" s="17">
        <v>-18.7</v>
      </c>
      <c r="G54" s="1">
        <v>164.4</v>
      </c>
      <c r="H54" s="4">
        <v>0.114</v>
      </c>
      <c r="I54" s="1">
        <v>3068</v>
      </c>
      <c r="J54" s="4">
        <v>8.4700000000000001E-3</v>
      </c>
      <c r="K54" s="4">
        <v>9.0700000000000003E-2</v>
      </c>
    </row>
    <row r="55" spans="1:11" x14ac:dyDescent="0.15">
      <c r="A55" s="1">
        <v>198.5</v>
      </c>
      <c r="B55" s="1">
        <v>531.9</v>
      </c>
      <c r="C55" s="1">
        <v>100699193344</v>
      </c>
      <c r="D55" s="1">
        <v>24.6</v>
      </c>
      <c r="E55" s="1">
        <v>72.8</v>
      </c>
      <c r="F55" s="17">
        <v>-18.7</v>
      </c>
      <c r="G55" s="1">
        <v>164.4</v>
      </c>
      <c r="H55" s="4">
        <v>0.114</v>
      </c>
      <c r="I55" s="1">
        <v>3068.7</v>
      </c>
      <c r="J55" s="4">
        <v>8.4700000000000001E-3</v>
      </c>
      <c r="K55" s="4">
        <v>9.0700000000000003E-2</v>
      </c>
    </row>
    <row r="56" spans="1:11" x14ac:dyDescent="0.15">
      <c r="A56" s="1">
        <v>199</v>
      </c>
      <c r="B56" s="1">
        <v>531.9</v>
      </c>
      <c r="C56" s="1">
        <v>100715397120</v>
      </c>
      <c r="D56" s="1">
        <v>24.5</v>
      </c>
      <c r="E56" s="1">
        <v>73.2</v>
      </c>
      <c r="F56" s="17">
        <v>-18.7</v>
      </c>
      <c r="G56" s="1">
        <v>164.4</v>
      </c>
      <c r="H56" s="4">
        <v>0.114</v>
      </c>
      <c r="I56" s="1">
        <v>3069.4</v>
      </c>
      <c r="J56" s="4">
        <v>8.4700000000000001E-3</v>
      </c>
      <c r="K56" s="4">
        <v>9.0700000000000003E-2</v>
      </c>
    </row>
    <row r="57" spans="1:11" x14ac:dyDescent="0.15">
      <c r="A57" s="1">
        <v>199.5</v>
      </c>
      <c r="B57" s="1">
        <v>531.79999999999995</v>
      </c>
      <c r="C57" s="1">
        <v>100716781568</v>
      </c>
      <c r="D57" s="1">
        <v>24.5</v>
      </c>
      <c r="E57" s="1">
        <v>73.599999999999994</v>
      </c>
      <c r="F57" s="17">
        <v>-18.7</v>
      </c>
      <c r="G57" s="1">
        <v>164.4</v>
      </c>
      <c r="H57" s="4">
        <v>0.114</v>
      </c>
      <c r="I57" s="1">
        <v>3070</v>
      </c>
      <c r="J57" s="4">
        <v>8.4600000000000005E-3</v>
      </c>
      <c r="K57" s="4">
        <v>9.0700000000000003E-2</v>
      </c>
    </row>
    <row r="58" spans="1:11" x14ac:dyDescent="0.15">
      <c r="A58" s="1">
        <v>200</v>
      </c>
      <c r="B58" s="1">
        <v>531.70000000000005</v>
      </c>
      <c r="C58" s="1">
        <v>100716085248</v>
      </c>
      <c r="D58" s="1">
        <v>24.6</v>
      </c>
      <c r="E58" s="1">
        <v>74</v>
      </c>
      <c r="F58" s="17">
        <v>-18.7</v>
      </c>
      <c r="G58" s="1">
        <v>164.4</v>
      </c>
      <c r="H58" s="4">
        <v>0.114</v>
      </c>
      <c r="I58" s="1">
        <v>3070.6</v>
      </c>
      <c r="J58" s="4">
        <v>8.4600000000000005E-3</v>
      </c>
      <c r="K58" s="4">
        <v>9.0700000000000003E-2</v>
      </c>
    </row>
    <row r="59" spans="1:11" x14ac:dyDescent="0.15">
      <c r="A59" s="1">
        <v>200.5</v>
      </c>
      <c r="B59" s="1">
        <v>531.70000000000005</v>
      </c>
      <c r="C59" s="1">
        <v>100731084800</v>
      </c>
      <c r="D59" s="1">
        <v>24.6</v>
      </c>
      <c r="E59" s="1">
        <v>74.400000000000006</v>
      </c>
      <c r="F59" s="17">
        <v>-18.7</v>
      </c>
      <c r="G59" s="1">
        <v>164.4</v>
      </c>
      <c r="H59" s="4">
        <v>0.114</v>
      </c>
      <c r="I59" s="1">
        <v>3071.2</v>
      </c>
      <c r="J59" s="4">
        <v>8.4600000000000005E-3</v>
      </c>
      <c r="K59" s="4">
        <v>9.0700000000000003E-2</v>
      </c>
    </row>
    <row r="60" spans="1:11" x14ac:dyDescent="0.15">
      <c r="A60" s="1">
        <v>201</v>
      </c>
      <c r="B60" s="1">
        <v>531.79999999999995</v>
      </c>
      <c r="C60" s="1">
        <v>100727808000</v>
      </c>
      <c r="D60" s="1">
        <v>24.6</v>
      </c>
      <c r="E60" s="1">
        <v>74.8</v>
      </c>
      <c r="F60" s="17">
        <v>-18.7</v>
      </c>
      <c r="G60" s="1">
        <v>164.4</v>
      </c>
      <c r="H60" s="4">
        <v>0.114</v>
      </c>
      <c r="I60" s="1">
        <v>3071.8</v>
      </c>
      <c r="J60" s="4">
        <v>8.4600000000000005E-3</v>
      </c>
      <c r="K60" s="4">
        <v>9.0700000000000003E-2</v>
      </c>
    </row>
    <row r="61" spans="1:11" x14ac:dyDescent="0.15">
      <c r="A61" s="1">
        <v>201.5</v>
      </c>
      <c r="B61" s="1">
        <v>531.6</v>
      </c>
      <c r="C61" s="1">
        <v>100734361600</v>
      </c>
      <c r="D61" s="1">
        <v>24.6</v>
      </c>
      <c r="E61" s="1">
        <v>75.2</v>
      </c>
      <c r="F61" s="17">
        <v>-18.7</v>
      </c>
      <c r="G61" s="1">
        <v>164.4</v>
      </c>
      <c r="H61" s="4">
        <v>0.114</v>
      </c>
      <c r="I61" s="1">
        <v>3072.4</v>
      </c>
      <c r="J61" s="4">
        <v>8.4600000000000005E-3</v>
      </c>
      <c r="K61" s="4">
        <v>9.0700000000000003E-2</v>
      </c>
    </row>
    <row r="62" spans="1:11" x14ac:dyDescent="0.15">
      <c r="A62" s="1">
        <v>202</v>
      </c>
      <c r="B62" s="1">
        <v>531.5</v>
      </c>
      <c r="C62" s="1">
        <v>100743847936</v>
      </c>
      <c r="D62" s="1">
        <v>24.6</v>
      </c>
      <c r="E62" s="1">
        <v>75.599999999999994</v>
      </c>
      <c r="F62" s="17">
        <v>-18.7</v>
      </c>
      <c r="G62" s="1">
        <v>164.4</v>
      </c>
      <c r="H62" s="4">
        <v>0.114</v>
      </c>
      <c r="I62" s="1">
        <v>3073</v>
      </c>
      <c r="J62" s="4">
        <v>8.4600000000000005E-3</v>
      </c>
      <c r="K62" s="4">
        <v>9.0700000000000003E-2</v>
      </c>
    </row>
    <row r="63" spans="1:11" x14ac:dyDescent="0.15">
      <c r="A63" s="1">
        <v>202.5</v>
      </c>
      <c r="B63" s="1">
        <v>531.4</v>
      </c>
      <c r="C63" s="1">
        <v>100727635968</v>
      </c>
      <c r="D63" s="1">
        <v>24.6</v>
      </c>
      <c r="E63" s="1">
        <v>76.099999999999994</v>
      </c>
      <c r="F63" s="17">
        <v>-18.7</v>
      </c>
      <c r="G63" s="1">
        <v>164.4</v>
      </c>
      <c r="H63" s="4">
        <v>0.114</v>
      </c>
      <c r="I63" s="1">
        <v>3073.5</v>
      </c>
      <c r="J63" s="4">
        <v>8.4600000000000005E-3</v>
      </c>
      <c r="K63" s="4">
        <v>9.0700000000000003E-2</v>
      </c>
    </row>
    <row r="64" spans="1:11" x14ac:dyDescent="0.15">
      <c r="A64" s="1">
        <v>203</v>
      </c>
      <c r="B64" s="1">
        <v>531.4</v>
      </c>
      <c r="C64" s="1">
        <v>100728676352</v>
      </c>
      <c r="D64" s="1">
        <v>24.5</v>
      </c>
      <c r="E64" s="1">
        <v>76.5</v>
      </c>
      <c r="F64" s="17">
        <v>-18.7</v>
      </c>
      <c r="G64" s="1">
        <v>164.4</v>
      </c>
      <c r="H64" s="4">
        <v>0.114</v>
      </c>
      <c r="I64" s="1">
        <v>3074.1</v>
      </c>
      <c r="J64" s="4">
        <v>8.4600000000000005E-3</v>
      </c>
      <c r="K64" s="4">
        <v>9.0700000000000003E-2</v>
      </c>
    </row>
    <row r="65" spans="1:11" x14ac:dyDescent="0.15">
      <c r="A65" s="1">
        <v>203.5</v>
      </c>
      <c r="B65" s="1">
        <v>531.29999999999995</v>
      </c>
      <c r="C65" s="1">
        <v>100742119424</v>
      </c>
      <c r="D65" s="1">
        <v>24.5</v>
      </c>
      <c r="E65" s="1">
        <v>76.900000000000006</v>
      </c>
      <c r="F65" s="17">
        <v>-18.7</v>
      </c>
      <c r="G65" s="1">
        <v>164.4</v>
      </c>
      <c r="H65" s="4">
        <v>0.114</v>
      </c>
      <c r="I65" s="1">
        <v>3074.6</v>
      </c>
      <c r="J65" s="4">
        <v>8.4499999999999992E-3</v>
      </c>
      <c r="K65" s="4">
        <v>9.0700000000000003E-2</v>
      </c>
    </row>
    <row r="66" spans="1:11" x14ac:dyDescent="0.15">
      <c r="A66" s="1">
        <v>204</v>
      </c>
      <c r="B66" s="1">
        <v>531.20000000000005</v>
      </c>
      <c r="C66" s="1">
        <v>100720918528</v>
      </c>
      <c r="D66" s="1">
        <v>24.5</v>
      </c>
      <c r="E66" s="1">
        <v>77.3</v>
      </c>
      <c r="F66" s="17">
        <v>-18.7</v>
      </c>
      <c r="G66" s="1">
        <v>164.4</v>
      </c>
      <c r="H66" s="4">
        <v>0.114</v>
      </c>
      <c r="I66" s="1">
        <v>3075.1</v>
      </c>
      <c r="J66" s="4">
        <v>8.4499999999999992E-3</v>
      </c>
      <c r="K66" s="4">
        <v>9.0700000000000003E-2</v>
      </c>
    </row>
    <row r="67" spans="1:11" x14ac:dyDescent="0.15">
      <c r="A67" s="1">
        <v>204.5</v>
      </c>
      <c r="B67" s="1">
        <v>531.1</v>
      </c>
      <c r="C67" s="1">
        <v>100714536960</v>
      </c>
      <c r="D67" s="1">
        <v>24.5</v>
      </c>
      <c r="E67" s="1">
        <v>77.8</v>
      </c>
      <c r="F67" s="17">
        <v>-18.7</v>
      </c>
      <c r="G67" s="1">
        <v>164.4</v>
      </c>
      <c r="H67" s="4">
        <v>0.114</v>
      </c>
      <c r="I67" s="1">
        <v>3075.7</v>
      </c>
      <c r="J67" s="4">
        <v>8.4499999999999992E-3</v>
      </c>
      <c r="K67" s="4">
        <v>9.0700000000000003E-2</v>
      </c>
    </row>
    <row r="68" spans="1:11" x14ac:dyDescent="0.15">
      <c r="A68" s="1">
        <v>205</v>
      </c>
      <c r="B68" s="1">
        <v>531.1</v>
      </c>
      <c r="C68" s="1">
        <v>100704370688</v>
      </c>
      <c r="D68" s="1">
        <v>24.5</v>
      </c>
      <c r="E68" s="1">
        <v>78.2</v>
      </c>
      <c r="F68" s="17">
        <v>-18.7</v>
      </c>
      <c r="G68" s="1">
        <v>164.4</v>
      </c>
      <c r="H68" s="4">
        <v>0.114</v>
      </c>
      <c r="I68" s="1">
        <v>3076.2</v>
      </c>
      <c r="J68" s="4">
        <v>8.4499999999999992E-3</v>
      </c>
      <c r="K68" s="4">
        <v>9.0700000000000003E-2</v>
      </c>
    </row>
    <row r="69" spans="1:11" x14ac:dyDescent="0.15">
      <c r="A69" s="1">
        <v>205.5</v>
      </c>
      <c r="B69" s="1">
        <v>531</v>
      </c>
      <c r="C69" s="1">
        <v>100718157824</v>
      </c>
      <c r="D69" s="1">
        <v>24.5</v>
      </c>
      <c r="E69" s="1">
        <v>78.599999999999994</v>
      </c>
      <c r="F69" s="17">
        <v>-18.7</v>
      </c>
      <c r="G69" s="1">
        <v>164.4</v>
      </c>
      <c r="H69" s="4">
        <v>0.114</v>
      </c>
      <c r="I69" s="1">
        <v>3076.7</v>
      </c>
      <c r="J69" s="4">
        <v>8.4499999999999992E-3</v>
      </c>
      <c r="K69" s="4">
        <v>9.0700000000000003E-2</v>
      </c>
    </row>
    <row r="70" spans="1:11" x14ac:dyDescent="0.15">
      <c r="A70" s="1">
        <v>206</v>
      </c>
      <c r="B70" s="1">
        <v>531</v>
      </c>
      <c r="C70" s="1">
        <v>100715053056</v>
      </c>
      <c r="D70" s="1">
        <v>24.5</v>
      </c>
      <c r="E70" s="1">
        <v>79.099999999999994</v>
      </c>
      <c r="F70" s="17">
        <v>-18.7</v>
      </c>
      <c r="G70" s="1">
        <v>164.4</v>
      </c>
      <c r="H70" s="4">
        <v>0.114</v>
      </c>
      <c r="I70" s="1">
        <v>3077.3</v>
      </c>
      <c r="J70" s="4">
        <v>8.4499999999999992E-3</v>
      </c>
      <c r="K70" s="4">
        <v>9.0700000000000003E-2</v>
      </c>
    </row>
    <row r="71" spans="1:11" x14ac:dyDescent="0.15">
      <c r="A71" s="1">
        <v>206.5</v>
      </c>
      <c r="B71" s="1">
        <v>530.9</v>
      </c>
      <c r="C71" s="1">
        <v>100726775808</v>
      </c>
      <c r="D71" s="1">
        <v>24.5</v>
      </c>
      <c r="E71" s="1">
        <v>79.5</v>
      </c>
      <c r="F71" s="17">
        <v>-18.7</v>
      </c>
      <c r="G71" s="1">
        <v>164.4</v>
      </c>
      <c r="H71" s="4">
        <v>0.114</v>
      </c>
      <c r="I71" s="1">
        <v>3077.7</v>
      </c>
      <c r="J71" s="4">
        <v>8.4499999999999992E-3</v>
      </c>
      <c r="K71" s="4">
        <v>9.0700000000000003E-2</v>
      </c>
    </row>
    <row r="72" spans="1:11" x14ac:dyDescent="0.15">
      <c r="A72" s="1">
        <v>207</v>
      </c>
      <c r="B72" s="1">
        <v>530.9</v>
      </c>
      <c r="C72" s="1">
        <v>100731600896</v>
      </c>
      <c r="D72" s="1">
        <v>24.5</v>
      </c>
      <c r="E72" s="1">
        <v>79.900000000000006</v>
      </c>
      <c r="F72" s="17">
        <v>-18.7</v>
      </c>
      <c r="G72" s="1">
        <v>164.4</v>
      </c>
      <c r="H72" s="4">
        <v>0.114</v>
      </c>
      <c r="I72" s="1">
        <v>3078.2</v>
      </c>
      <c r="J72" s="4">
        <v>8.4499999999999992E-3</v>
      </c>
      <c r="K72" s="4">
        <v>9.0700000000000003E-2</v>
      </c>
    </row>
    <row r="73" spans="1:11" x14ac:dyDescent="0.15">
      <c r="A73" s="1">
        <v>207.5</v>
      </c>
      <c r="B73" s="1">
        <v>530.79999999999995</v>
      </c>
      <c r="C73" s="1">
        <v>100730396672</v>
      </c>
      <c r="D73" s="1">
        <v>24.5</v>
      </c>
      <c r="E73" s="1">
        <v>80.400000000000006</v>
      </c>
      <c r="F73" s="17">
        <v>-18.7</v>
      </c>
      <c r="G73" s="1">
        <v>164.4</v>
      </c>
      <c r="H73" s="4">
        <v>0.114</v>
      </c>
      <c r="I73" s="1">
        <v>3078.7</v>
      </c>
      <c r="J73" s="4">
        <v>8.4399999999999996E-3</v>
      </c>
      <c r="K73" s="4">
        <v>9.0700000000000003E-2</v>
      </c>
    </row>
    <row r="74" spans="1:11" x14ac:dyDescent="0.15">
      <c r="A74" s="1">
        <v>208</v>
      </c>
      <c r="B74" s="1">
        <v>530.79999999999995</v>
      </c>
      <c r="C74" s="1">
        <v>100721606656</v>
      </c>
      <c r="D74" s="1">
        <v>24.5</v>
      </c>
      <c r="E74" s="1">
        <v>80.8</v>
      </c>
      <c r="F74" s="17">
        <v>-18.7</v>
      </c>
      <c r="G74" s="1">
        <v>164.4</v>
      </c>
      <c r="H74" s="4">
        <v>0.114</v>
      </c>
      <c r="I74" s="1">
        <v>3079.1</v>
      </c>
      <c r="J74" s="4">
        <v>8.4399999999999996E-3</v>
      </c>
      <c r="K74" s="4">
        <v>9.0700000000000003E-2</v>
      </c>
    </row>
    <row r="75" spans="1:11" x14ac:dyDescent="0.15">
      <c r="A75" s="1">
        <v>208.5</v>
      </c>
      <c r="B75" s="1">
        <v>530.70000000000005</v>
      </c>
      <c r="C75" s="1">
        <v>100727291904</v>
      </c>
      <c r="D75" s="1">
        <v>24.5</v>
      </c>
      <c r="E75" s="1">
        <v>81.3</v>
      </c>
      <c r="F75" s="17">
        <v>-18.7</v>
      </c>
      <c r="G75" s="1">
        <v>164.4</v>
      </c>
      <c r="H75" s="4">
        <v>0.114</v>
      </c>
      <c r="I75" s="1">
        <v>3079.6</v>
      </c>
      <c r="J75" s="4">
        <v>8.4399999999999996E-3</v>
      </c>
      <c r="K75" s="4">
        <v>9.0700000000000003E-2</v>
      </c>
    </row>
    <row r="76" spans="1:11" x14ac:dyDescent="0.15">
      <c r="A76" s="1">
        <v>209</v>
      </c>
      <c r="B76" s="1">
        <v>530.6</v>
      </c>
      <c r="C76" s="1">
        <v>100741947392</v>
      </c>
      <c r="D76" s="1">
        <v>24.5</v>
      </c>
      <c r="E76" s="1">
        <v>81.7</v>
      </c>
      <c r="F76" s="17">
        <v>-18.7</v>
      </c>
      <c r="G76" s="1">
        <v>164.4</v>
      </c>
      <c r="H76" s="4">
        <v>0.114</v>
      </c>
      <c r="I76" s="1">
        <v>3080.1</v>
      </c>
      <c r="J76" s="4">
        <v>8.4399999999999996E-3</v>
      </c>
      <c r="K76" s="4">
        <v>9.0700000000000003E-2</v>
      </c>
    </row>
    <row r="77" spans="1:11" x14ac:dyDescent="0.15">
      <c r="A77" s="1">
        <v>209.5</v>
      </c>
      <c r="B77" s="1">
        <v>530.6</v>
      </c>
      <c r="C77" s="1">
        <v>100749705216</v>
      </c>
      <c r="D77" s="1">
        <v>24.6</v>
      </c>
      <c r="E77" s="1">
        <v>82.2</v>
      </c>
      <c r="F77" s="17">
        <v>-18.7</v>
      </c>
      <c r="G77" s="1">
        <v>164.4</v>
      </c>
      <c r="H77" s="4">
        <v>0.114</v>
      </c>
      <c r="I77" s="1">
        <v>3080.6</v>
      </c>
      <c r="J77" s="4">
        <v>8.4399999999999996E-3</v>
      </c>
      <c r="K77" s="4">
        <v>9.0700000000000003E-2</v>
      </c>
    </row>
    <row r="78" spans="1:11" x14ac:dyDescent="0.15">
      <c r="A78" s="1">
        <v>210</v>
      </c>
      <c r="B78" s="1">
        <v>530.5</v>
      </c>
      <c r="C78" s="1">
        <v>100746256384</v>
      </c>
      <c r="D78" s="1">
        <v>24.6</v>
      </c>
      <c r="E78" s="1">
        <v>82.6</v>
      </c>
      <c r="F78" s="17">
        <v>-18.7</v>
      </c>
      <c r="G78" s="1">
        <v>164.4</v>
      </c>
      <c r="H78" s="4">
        <v>0.114</v>
      </c>
      <c r="I78" s="1">
        <v>3081</v>
      </c>
      <c r="J78" s="4">
        <v>8.4399999999999996E-3</v>
      </c>
      <c r="K78" s="4">
        <v>9.0700000000000003E-2</v>
      </c>
    </row>
    <row r="79" spans="1:11" x14ac:dyDescent="0.15">
      <c r="A79" s="1">
        <v>210.5</v>
      </c>
      <c r="B79" s="1">
        <v>530.29999999999995</v>
      </c>
      <c r="C79" s="1">
        <v>100722294784</v>
      </c>
      <c r="D79" s="1">
        <v>24.6</v>
      </c>
      <c r="E79" s="1">
        <v>83.1</v>
      </c>
      <c r="F79" s="17">
        <v>-18.7</v>
      </c>
      <c r="G79" s="1">
        <v>164.4</v>
      </c>
      <c r="H79" s="4">
        <v>0.114</v>
      </c>
      <c r="I79" s="1">
        <v>3081.4</v>
      </c>
      <c r="J79" s="4">
        <v>8.4399999999999996E-3</v>
      </c>
      <c r="K79" s="4">
        <v>9.0700000000000003E-2</v>
      </c>
    </row>
    <row r="80" spans="1:11" x14ac:dyDescent="0.15">
      <c r="A80" s="1">
        <v>211</v>
      </c>
      <c r="B80" s="1">
        <v>530.29999999999995</v>
      </c>
      <c r="C80" s="1">
        <v>100745740288</v>
      </c>
      <c r="D80" s="1">
        <v>24.6</v>
      </c>
      <c r="E80" s="1">
        <v>83.5</v>
      </c>
      <c r="F80" s="17">
        <v>-18.7</v>
      </c>
      <c r="G80" s="1">
        <v>164.4</v>
      </c>
      <c r="H80" s="4">
        <v>0.114</v>
      </c>
      <c r="I80" s="1">
        <v>3081.9</v>
      </c>
      <c r="J80" s="4">
        <v>8.43E-3</v>
      </c>
      <c r="K80" s="4">
        <v>9.0700000000000003E-2</v>
      </c>
    </row>
    <row r="81" spans="1:11" x14ac:dyDescent="0.15">
      <c r="A81" s="1">
        <v>211.5</v>
      </c>
      <c r="B81" s="1">
        <v>530.20000000000005</v>
      </c>
      <c r="C81" s="1">
        <v>100750745600</v>
      </c>
      <c r="D81" s="1">
        <v>24.6</v>
      </c>
      <c r="E81" s="1">
        <v>84</v>
      </c>
      <c r="F81" s="17">
        <v>-18.8</v>
      </c>
      <c r="G81" s="1">
        <v>164.4</v>
      </c>
      <c r="H81" s="4">
        <v>0.114</v>
      </c>
      <c r="I81" s="1">
        <v>3082.3</v>
      </c>
      <c r="J81" s="4">
        <v>8.43E-3</v>
      </c>
      <c r="K81" s="4">
        <v>9.0700000000000003E-2</v>
      </c>
    </row>
    <row r="82" spans="1:11" x14ac:dyDescent="0.15">
      <c r="A82" s="1">
        <v>212</v>
      </c>
      <c r="B82" s="1">
        <v>530.20000000000005</v>
      </c>
      <c r="C82" s="1">
        <v>100753498112</v>
      </c>
      <c r="D82" s="1">
        <v>24.6</v>
      </c>
      <c r="E82" s="1">
        <v>84.4</v>
      </c>
      <c r="F82" s="17">
        <v>-18.8</v>
      </c>
      <c r="G82" s="1">
        <v>164.4</v>
      </c>
      <c r="H82" s="4">
        <v>0.114</v>
      </c>
      <c r="I82" s="1">
        <v>3082.7</v>
      </c>
      <c r="J82" s="4">
        <v>8.43E-3</v>
      </c>
      <c r="K82" s="4">
        <v>9.0700000000000003E-2</v>
      </c>
    </row>
    <row r="83" spans="1:11" x14ac:dyDescent="0.15">
      <c r="A83" s="1">
        <v>212.5</v>
      </c>
      <c r="B83" s="1">
        <v>530.20000000000005</v>
      </c>
      <c r="C83" s="1">
        <v>100749533184</v>
      </c>
      <c r="D83" s="1">
        <v>24.6</v>
      </c>
      <c r="E83" s="1">
        <v>84.9</v>
      </c>
      <c r="F83" s="17">
        <v>-18.8</v>
      </c>
      <c r="G83" s="1">
        <v>164.4</v>
      </c>
      <c r="H83" s="4">
        <v>0.114</v>
      </c>
      <c r="I83" s="1">
        <v>3083.1</v>
      </c>
      <c r="J83" s="4">
        <v>8.43E-3</v>
      </c>
      <c r="K83" s="4">
        <v>9.0700000000000003E-2</v>
      </c>
    </row>
    <row r="84" spans="1:11" x14ac:dyDescent="0.15">
      <c r="A84" s="1">
        <v>213</v>
      </c>
      <c r="B84" s="1">
        <v>530.29999999999995</v>
      </c>
      <c r="C84" s="1">
        <v>100734017536</v>
      </c>
      <c r="D84" s="1">
        <v>24.6</v>
      </c>
      <c r="E84" s="1">
        <v>85.3</v>
      </c>
      <c r="F84" s="17">
        <v>-18.8</v>
      </c>
      <c r="G84" s="1">
        <v>164.4</v>
      </c>
      <c r="H84" s="4">
        <v>0.114</v>
      </c>
      <c r="I84" s="1">
        <v>3083.6</v>
      </c>
      <c r="J84" s="4">
        <v>8.43E-3</v>
      </c>
      <c r="K84" s="4">
        <v>9.0700000000000003E-2</v>
      </c>
    </row>
    <row r="85" spans="1:11" x14ac:dyDescent="0.15">
      <c r="A85" s="1">
        <v>213.5</v>
      </c>
      <c r="B85" s="1">
        <v>530.4</v>
      </c>
      <c r="C85" s="1">
        <v>100737294336</v>
      </c>
      <c r="D85" s="1">
        <v>24.6</v>
      </c>
      <c r="E85" s="1">
        <v>85.8</v>
      </c>
      <c r="F85" s="17">
        <v>-18.8</v>
      </c>
      <c r="G85" s="1">
        <v>164.4</v>
      </c>
      <c r="H85" s="4">
        <v>0.114</v>
      </c>
      <c r="I85" s="1">
        <v>3083.9</v>
      </c>
      <c r="J85" s="4">
        <v>8.4399999999999996E-3</v>
      </c>
      <c r="K85" s="4">
        <v>9.0700000000000003E-2</v>
      </c>
    </row>
    <row r="86" spans="1:11" x14ac:dyDescent="0.15">
      <c r="A86" s="1">
        <v>214</v>
      </c>
      <c r="B86" s="1">
        <v>530.4</v>
      </c>
      <c r="C86" s="1">
        <v>100742635520</v>
      </c>
      <c r="D86" s="1">
        <v>24.5</v>
      </c>
      <c r="E86" s="1">
        <v>86.2</v>
      </c>
      <c r="F86" s="17">
        <v>-18.8</v>
      </c>
      <c r="G86" s="1">
        <v>164.4</v>
      </c>
      <c r="H86" s="4">
        <v>0.114</v>
      </c>
      <c r="I86" s="1">
        <v>3084.4</v>
      </c>
      <c r="J86" s="4">
        <v>8.4399999999999996E-3</v>
      </c>
      <c r="K86" s="4">
        <v>9.0700000000000003E-2</v>
      </c>
    </row>
    <row r="87" spans="1:11" x14ac:dyDescent="0.15">
      <c r="A87" s="1">
        <v>214.5</v>
      </c>
      <c r="B87" s="1">
        <v>530.29999999999995</v>
      </c>
      <c r="C87" s="1">
        <v>100735049728</v>
      </c>
      <c r="D87" s="1">
        <v>24.5</v>
      </c>
      <c r="E87" s="1">
        <v>86.7</v>
      </c>
      <c r="F87" s="17">
        <v>-18.8</v>
      </c>
      <c r="G87" s="1">
        <v>164.4</v>
      </c>
      <c r="H87" s="4">
        <v>0.114</v>
      </c>
      <c r="I87" s="1">
        <v>3084.7</v>
      </c>
      <c r="J87" s="4">
        <v>8.4399999999999996E-3</v>
      </c>
      <c r="K87" s="4">
        <v>9.0700000000000003E-2</v>
      </c>
    </row>
    <row r="88" spans="1:11" x14ac:dyDescent="0.15">
      <c r="A88" s="1">
        <v>215</v>
      </c>
      <c r="B88" s="1">
        <v>530.4</v>
      </c>
      <c r="C88" s="1">
        <v>100728676352</v>
      </c>
      <c r="D88" s="1">
        <v>24.6</v>
      </c>
      <c r="E88" s="1">
        <v>87.2</v>
      </c>
      <c r="F88" s="17">
        <v>-18.8</v>
      </c>
      <c r="G88" s="1">
        <v>164.4</v>
      </c>
      <c r="H88" s="4">
        <v>0.114</v>
      </c>
      <c r="I88" s="1">
        <v>3085.2</v>
      </c>
      <c r="J88" s="4">
        <v>8.4399999999999996E-3</v>
      </c>
      <c r="K88" s="4">
        <v>9.0700000000000003E-2</v>
      </c>
    </row>
    <row r="89" spans="1:11" x14ac:dyDescent="0.15">
      <c r="A89" s="1">
        <v>215.5</v>
      </c>
      <c r="B89" s="1">
        <v>530.29999999999995</v>
      </c>
      <c r="C89" s="1">
        <v>100742119424</v>
      </c>
      <c r="D89" s="1">
        <v>24.6</v>
      </c>
      <c r="E89" s="1">
        <v>87.6</v>
      </c>
      <c r="F89" s="17">
        <v>-18.8</v>
      </c>
      <c r="G89" s="1">
        <v>164.4</v>
      </c>
      <c r="H89" s="4">
        <v>0.114</v>
      </c>
      <c r="I89" s="1">
        <v>3085.5</v>
      </c>
      <c r="J89" s="4">
        <v>8.43E-3</v>
      </c>
      <c r="K89" s="4">
        <v>9.0700000000000003E-2</v>
      </c>
    </row>
    <row r="90" spans="1:11" x14ac:dyDescent="0.15">
      <c r="A90" s="1">
        <v>216</v>
      </c>
      <c r="B90" s="1">
        <v>530.29999999999995</v>
      </c>
      <c r="C90" s="1">
        <v>100738842624</v>
      </c>
      <c r="D90" s="1">
        <v>24.6</v>
      </c>
      <c r="E90" s="1">
        <v>88.1</v>
      </c>
      <c r="F90" s="17">
        <v>-18.8</v>
      </c>
      <c r="G90" s="1">
        <v>164.4</v>
      </c>
      <c r="H90" s="4">
        <v>0.114</v>
      </c>
      <c r="I90" s="1">
        <v>3085.9</v>
      </c>
      <c r="J90" s="4">
        <v>8.43E-3</v>
      </c>
      <c r="K90" s="4">
        <v>9.0700000000000003E-2</v>
      </c>
    </row>
    <row r="91" spans="1:11" x14ac:dyDescent="0.15">
      <c r="A91" s="1">
        <v>216.5</v>
      </c>
      <c r="B91" s="1">
        <v>530.29999999999995</v>
      </c>
      <c r="C91" s="1">
        <v>100758675456</v>
      </c>
      <c r="D91" s="1">
        <v>24.6</v>
      </c>
      <c r="E91" s="1">
        <v>88.6</v>
      </c>
      <c r="F91" s="17">
        <v>-18.8</v>
      </c>
      <c r="G91" s="1">
        <v>164.4</v>
      </c>
      <c r="H91" s="4">
        <v>0.114</v>
      </c>
      <c r="I91" s="1">
        <v>3086.4</v>
      </c>
      <c r="J91" s="4">
        <v>8.43E-3</v>
      </c>
      <c r="K91" s="4">
        <v>9.0700000000000003E-2</v>
      </c>
    </row>
    <row r="92" spans="1:11" x14ac:dyDescent="0.15">
      <c r="A92" s="1">
        <v>217</v>
      </c>
      <c r="B92" s="1">
        <v>530.29999999999995</v>
      </c>
      <c r="C92" s="1">
        <v>100753498112</v>
      </c>
      <c r="D92" s="1">
        <v>24.6</v>
      </c>
      <c r="E92" s="1">
        <v>89</v>
      </c>
      <c r="F92" s="17">
        <v>-18.8</v>
      </c>
      <c r="G92" s="1">
        <v>164.4</v>
      </c>
      <c r="H92" s="4">
        <v>0.114</v>
      </c>
      <c r="I92" s="1">
        <v>3086.7</v>
      </c>
      <c r="J92" s="4">
        <v>8.43E-3</v>
      </c>
      <c r="K92" s="4">
        <v>9.0700000000000003E-2</v>
      </c>
    </row>
    <row r="93" spans="1:11" x14ac:dyDescent="0.15">
      <c r="A93" s="1">
        <v>217.5</v>
      </c>
      <c r="B93" s="1">
        <v>530.29999999999995</v>
      </c>
      <c r="C93" s="1">
        <v>100725915648</v>
      </c>
      <c r="D93" s="1">
        <v>24.6</v>
      </c>
      <c r="E93" s="1">
        <v>89.5</v>
      </c>
      <c r="F93" s="17">
        <v>-18.8</v>
      </c>
      <c r="G93" s="1">
        <v>164.4</v>
      </c>
      <c r="H93" s="4">
        <v>0.114</v>
      </c>
      <c r="I93" s="1">
        <v>3087</v>
      </c>
      <c r="J93" s="4">
        <v>8.43E-3</v>
      </c>
      <c r="K93" s="4">
        <v>9.0700000000000003E-2</v>
      </c>
    </row>
    <row r="94" spans="1:11" x14ac:dyDescent="0.15">
      <c r="A94" s="1">
        <v>218</v>
      </c>
      <c r="B94" s="1">
        <v>530.4</v>
      </c>
      <c r="C94" s="1">
        <v>100719878144</v>
      </c>
      <c r="D94" s="1">
        <v>24.5</v>
      </c>
      <c r="E94" s="1">
        <v>90</v>
      </c>
      <c r="F94" s="17">
        <v>-18.8</v>
      </c>
      <c r="G94" s="1">
        <v>164.4</v>
      </c>
      <c r="H94" s="4">
        <v>0.114</v>
      </c>
      <c r="I94" s="1">
        <v>3087.5</v>
      </c>
      <c r="J94" s="4">
        <v>8.4399999999999996E-3</v>
      </c>
      <c r="K94" s="4">
        <v>9.0700000000000003E-2</v>
      </c>
    </row>
    <row r="95" spans="1:11" x14ac:dyDescent="0.15">
      <c r="A95" s="1">
        <v>218.5</v>
      </c>
      <c r="B95" s="1">
        <v>530.4</v>
      </c>
      <c r="C95" s="1">
        <v>100805591040</v>
      </c>
      <c r="D95" s="1">
        <v>24.4</v>
      </c>
      <c r="E95" s="1">
        <v>90.4</v>
      </c>
      <c r="F95" s="17">
        <v>-18.8</v>
      </c>
      <c r="G95" s="1">
        <v>164.4</v>
      </c>
      <c r="H95" s="4">
        <v>0.114</v>
      </c>
      <c r="I95" s="1">
        <v>3087.8</v>
      </c>
      <c r="J95" s="4">
        <v>8.4399999999999996E-3</v>
      </c>
      <c r="K95" s="4">
        <v>9.0700000000000003E-2</v>
      </c>
    </row>
    <row r="96" spans="1:11" x14ac:dyDescent="0.15">
      <c r="A96" s="1">
        <v>219</v>
      </c>
      <c r="B96" s="1">
        <v>530.29999999999995</v>
      </c>
      <c r="C96" s="1">
        <v>101206933504</v>
      </c>
      <c r="D96" s="1">
        <v>24.4</v>
      </c>
      <c r="E96" s="1">
        <v>90.9</v>
      </c>
      <c r="F96" s="17">
        <v>-18.8</v>
      </c>
      <c r="G96" s="1">
        <v>164.4</v>
      </c>
      <c r="H96" s="4">
        <v>0.114</v>
      </c>
      <c r="I96" s="1">
        <v>3088.1</v>
      </c>
      <c r="J96" s="4">
        <v>8.4399999999999996E-3</v>
      </c>
      <c r="K96" s="4">
        <v>9.0700000000000003E-2</v>
      </c>
    </row>
    <row r="97" spans="1:11" x14ac:dyDescent="0.15">
      <c r="A97" s="1">
        <v>219.5</v>
      </c>
      <c r="B97" s="1">
        <v>530.29999999999995</v>
      </c>
      <c r="C97" s="1">
        <v>100897071104</v>
      </c>
      <c r="D97" s="1">
        <v>24.4</v>
      </c>
      <c r="E97" s="1">
        <v>91.4</v>
      </c>
      <c r="F97" s="17">
        <v>-18.8</v>
      </c>
      <c r="G97" s="1">
        <v>164.4</v>
      </c>
      <c r="H97" s="4">
        <v>0.114</v>
      </c>
      <c r="I97" s="1">
        <v>3088.5</v>
      </c>
      <c r="J97" s="4">
        <v>8.4399999999999996E-3</v>
      </c>
      <c r="K97" s="4">
        <v>9.0700000000000003E-2</v>
      </c>
    </row>
    <row r="98" spans="1:11" x14ac:dyDescent="0.15">
      <c r="A98" s="1">
        <v>220</v>
      </c>
      <c r="B98" s="1">
        <v>530.20000000000005</v>
      </c>
      <c r="C98" s="1">
        <v>100991909888</v>
      </c>
      <c r="D98" s="1">
        <v>24.3</v>
      </c>
      <c r="E98" s="1">
        <v>91.8</v>
      </c>
      <c r="F98" s="17">
        <v>-18.8</v>
      </c>
      <c r="G98" s="1">
        <v>164.4</v>
      </c>
      <c r="H98" s="4">
        <v>0.114</v>
      </c>
      <c r="I98" s="1">
        <v>3088.9</v>
      </c>
      <c r="J98" s="4">
        <v>8.43E-3</v>
      </c>
      <c r="K98" s="4">
        <v>9.0700000000000003E-2</v>
      </c>
    </row>
    <row r="99" spans="1:11" x14ac:dyDescent="0.15">
      <c r="A99" s="1">
        <v>220.5</v>
      </c>
      <c r="B99" s="1">
        <v>530.1</v>
      </c>
      <c r="C99" s="1">
        <v>104860827648</v>
      </c>
      <c r="D99" s="1">
        <v>24.3</v>
      </c>
      <c r="E99" s="1">
        <v>92.3</v>
      </c>
      <c r="F99" s="17">
        <v>-18.8</v>
      </c>
      <c r="G99" s="1">
        <v>164.4</v>
      </c>
      <c r="H99" s="4">
        <v>0.114</v>
      </c>
      <c r="I99" s="1">
        <v>3089.1</v>
      </c>
      <c r="J99" s="4">
        <v>8.43E-3</v>
      </c>
      <c r="K99" s="4">
        <v>9.0800000000000006E-2</v>
      </c>
    </row>
    <row r="100" spans="1:11" x14ac:dyDescent="0.15">
      <c r="A100" s="1">
        <v>221</v>
      </c>
      <c r="B100" s="1">
        <v>530.1</v>
      </c>
      <c r="C100" s="1">
        <v>101614116864</v>
      </c>
      <c r="D100" s="1">
        <v>24.2</v>
      </c>
      <c r="E100" s="1">
        <v>92.7</v>
      </c>
      <c r="F100" s="17">
        <v>-18.8</v>
      </c>
      <c r="G100" s="1">
        <v>164.4</v>
      </c>
      <c r="H100" s="4">
        <v>0.114</v>
      </c>
      <c r="I100" s="1">
        <v>3089.5</v>
      </c>
      <c r="J100" s="4">
        <v>8.43E-3</v>
      </c>
      <c r="K100" s="4">
        <v>9.0700000000000003E-2</v>
      </c>
    </row>
    <row r="101" spans="1:11" x14ac:dyDescent="0.15">
      <c r="A101" s="1">
        <v>221.5</v>
      </c>
      <c r="B101" s="1">
        <v>530</v>
      </c>
      <c r="C101" s="1">
        <v>100659560448</v>
      </c>
      <c r="D101" s="1">
        <v>24.2</v>
      </c>
      <c r="E101" s="1">
        <v>93.2</v>
      </c>
      <c r="F101" s="17">
        <v>-18.8</v>
      </c>
      <c r="G101" s="1">
        <v>164.4</v>
      </c>
      <c r="H101" s="4">
        <v>0.114</v>
      </c>
      <c r="I101" s="1">
        <v>3089.8</v>
      </c>
      <c r="J101" s="4">
        <v>8.43E-3</v>
      </c>
      <c r="K101" s="4">
        <v>9.0700000000000003E-2</v>
      </c>
    </row>
    <row r="102" spans="1:11" x14ac:dyDescent="0.15">
      <c r="A102" s="1">
        <v>222</v>
      </c>
      <c r="B102" s="1">
        <v>529.9</v>
      </c>
      <c r="C102" s="1">
        <v>100669898752</v>
      </c>
      <c r="D102" s="1">
        <v>24.2</v>
      </c>
      <c r="E102" s="1">
        <v>93.7</v>
      </c>
      <c r="F102" s="17">
        <v>-18.8</v>
      </c>
      <c r="G102" s="1">
        <v>164.4</v>
      </c>
      <c r="H102" s="4">
        <v>0.114</v>
      </c>
      <c r="I102" s="1">
        <v>3090.1</v>
      </c>
      <c r="J102" s="4">
        <v>8.43E-3</v>
      </c>
      <c r="K102" s="4">
        <v>9.0700000000000003E-2</v>
      </c>
    </row>
    <row r="103" spans="1:11" x14ac:dyDescent="0.15">
      <c r="A103" s="1">
        <v>222.5</v>
      </c>
      <c r="B103" s="1">
        <v>529.79999999999995</v>
      </c>
      <c r="C103" s="1">
        <v>100675411968</v>
      </c>
      <c r="D103" s="1">
        <v>24.3</v>
      </c>
      <c r="E103" s="1">
        <v>94.2</v>
      </c>
      <c r="F103" s="17">
        <v>-18.8</v>
      </c>
      <c r="G103" s="1">
        <v>164.4</v>
      </c>
      <c r="H103" s="4">
        <v>0.114</v>
      </c>
      <c r="I103" s="1">
        <v>3090.5</v>
      </c>
      <c r="J103" s="4">
        <v>8.43E-3</v>
      </c>
      <c r="K103" s="4">
        <v>9.0700000000000003E-2</v>
      </c>
    </row>
    <row r="104" spans="1:11" x14ac:dyDescent="0.15">
      <c r="A104" s="1">
        <v>223</v>
      </c>
      <c r="B104" s="1">
        <v>529.70000000000005</v>
      </c>
      <c r="C104" s="1">
        <v>100682481664</v>
      </c>
      <c r="D104" s="1">
        <v>24.2</v>
      </c>
      <c r="E104" s="1">
        <v>94.7</v>
      </c>
      <c r="F104" s="17">
        <v>-18.8</v>
      </c>
      <c r="G104" s="1">
        <v>164.4</v>
      </c>
      <c r="H104" s="4">
        <v>0.114</v>
      </c>
      <c r="I104" s="1">
        <v>3090.8</v>
      </c>
      <c r="J104" s="4">
        <v>8.43E-3</v>
      </c>
      <c r="K104" s="4">
        <v>9.0700000000000003E-2</v>
      </c>
    </row>
    <row r="105" spans="1:11" x14ac:dyDescent="0.15">
      <c r="A105" s="1">
        <v>223.5</v>
      </c>
      <c r="B105" s="1">
        <v>529.70000000000005</v>
      </c>
      <c r="C105" s="1">
        <v>100705918976</v>
      </c>
      <c r="D105" s="1">
        <v>24.2</v>
      </c>
      <c r="E105" s="1">
        <v>95.2</v>
      </c>
      <c r="F105" s="17">
        <v>-18.8</v>
      </c>
      <c r="G105" s="1">
        <v>164.4</v>
      </c>
      <c r="H105" s="4">
        <v>0.114</v>
      </c>
      <c r="I105" s="1">
        <v>3091.1</v>
      </c>
      <c r="J105" s="4">
        <v>8.43E-3</v>
      </c>
      <c r="K105" s="4">
        <v>9.0700000000000003E-2</v>
      </c>
    </row>
    <row r="106" spans="1:11" x14ac:dyDescent="0.15">
      <c r="A106" s="1">
        <v>224</v>
      </c>
      <c r="B106" s="1">
        <v>529.6</v>
      </c>
      <c r="C106" s="1">
        <v>100693680128</v>
      </c>
      <c r="D106" s="1">
        <v>24.2</v>
      </c>
      <c r="E106" s="1">
        <v>95.6</v>
      </c>
      <c r="F106" s="17">
        <v>-18.8</v>
      </c>
      <c r="G106" s="1">
        <v>164.4</v>
      </c>
      <c r="H106" s="4">
        <v>0.114</v>
      </c>
      <c r="I106" s="1">
        <v>3091.4</v>
      </c>
      <c r="J106" s="4">
        <v>8.4200000000000004E-3</v>
      </c>
      <c r="K106" s="4">
        <v>9.0700000000000003E-2</v>
      </c>
    </row>
    <row r="107" spans="1:11" x14ac:dyDescent="0.15">
      <c r="A107" s="1">
        <v>224.5</v>
      </c>
      <c r="B107" s="1">
        <v>529.5</v>
      </c>
      <c r="C107" s="1">
        <v>100667318272</v>
      </c>
      <c r="D107" s="1">
        <v>24.1</v>
      </c>
      <c r="E107" s="1">
        <v>96.1</v>
      </c>
      <c r="F107" s="17">
        <v>-18.8</v>
      </c>
      <c r="G107" s="1">
        <v>164.4</v>
      </c>
      <c r="H107" s="4">
        <v>0.114</v>
      </c>
      <c r="I107" s="1">
        <v>3091.7</v>
      </c>
      <c r="J107" s="4">
        <v>8.4200000000000004E-3</v>
      </c>
      <c r="K107" s="4">
        <v>9.0700000000000003E-2</v>
      </c>
    </row>
    <row r="108" spans="1:11" x14ac:dyDescent="0.15">
      <c r="A108" s="1">
        <v>225</v>
      </c>
      <c r="B108" s="1">
        <v>529.4</v>
      </c>
      <c r="C108" s="1">
        <v>100669382656</v>
      </c>
      <c r="D108" s="1">
        <v>24.1</v>
      </c>
      <c r="E108" s="1">
        <v>96.6</v>
      </c>
      <c r="F108" s="17">
        <v>-18.8</v>
      </c>
      <c r="G108" s="1">
        <v>164.4</v>
      </c>
      <c r="H108" s="4">
        <v>0.114</v>
      </c>
      <c r="I108" s="1">
        <v>3092</v>
      </c>
      <c r="J108" s="4">
        <v>8.4200000000000004E-3</v>
      </c>
      <c r="K108" s="4">
        <v>9.0700000000000003E-2</v>
      </c>
    </row>
    <row r="109" spans="1:11" x14ac:dyDescent="0.15">
      <c r="A109" s="1">
        <v>225.5</v>
      </c>
      <c r="B109" s="1">
        <v>529.4</v>
      </c>
      <c r="C109" s="1">
        <v>100680409088</v>
      </c>
      <c r="D109" s="1">
        <v>24.1</v>
      </c>
      <c r="E109" s="1">
        <v>97.1</v>
      </c>
      <c r="F109" s="17">
        <v>-18.8</v>
      </c>
      <c r="G109" s="1">
        <v>164.4</v>
      </c>
      <c r="H109" s="4">
        <v>0.114</v>
      </c>
      <c r="I109" s="1">
        <v>3092.3</v>
      </c>
      <c r="J109" s="4">
        <v>8.4200000000000004E-3</v>
      </c>
      <c r="K109" s="4">
        <v>9.0700000000000003E-2</v>
      </c>
    </row>
    <row r="110" spans="1:11" x14ac:dyDescent="0.15">
      <c r="A110" s="1">
        <v>226</v>
      </c>
      <c r="B110" s="1">
        <v>529.29999999999995</v>
      </c>
      <c r="C110" s="1">
        <v>100676616192</v>
      </c>
      <c r="D110" s="1">
        <v>24.1</v>
      </c>
      <c r="E110" s="1">
        <v>97.6</v>
      </c>
      <c r="F110" s="17">
        <v>-18.8</v>
      </c>
      <c r="G110" s="1">
        <v>164.4</v>
      </c>
      <c r="H110" s="4">
        <v>0.114</v>
      </c>
      <c r="I110" s="1">
        <v>3092.5</v>
      </c>
      <c r="J110" s="4">
        <v>8.4200000000000004E-3</v>
      </c>
      <c r="K110" s="4">
        <v>9.0700000000000003E-2</v>
      </c>
    </row>
    <row r="111" spans="1:11" x14ac:dyDescent="0.15">
      <c r="A111" s="1">
        <v>226.5</v>
      </c>
      <c r="B111" s="1">
        <v>529.29999999999995</v>
      </c>
      <c r="C111" s="1">
        <v>100831125504</v>
      </c>
      <c r="D111" s="1">
        <v>24.2</v>
      </c>
      <c r="E111" s="1">
        <v>98.1</v>
      </c>
      <c r="F111" s="17">
        <v>-18.8</v>
      </c>
      <c r="G111" s="1">
        <v>164.4</v>
      </c>
      <c r="H111" s="4">
        <v>0.114</v>
      </c>
      <c r="I111" s="1">
        <v>3092.8</v>
      </c>
      <c r="J111" s="4">
        <v>8.4200000000000004E-3</v>
      </c>
      <c r="K111" s="4">
        <v>9.0700000000000003E-2</v>
      </c>
    </row>
    <row r="112" spans="1:11" x14ac:dyDescent="0.15">
      <c r="A112" s="1">
        <v>227</v>
      </c>
      <c r="B112" s="1">
        <v>529.29999999999995</v>
      </c>
      <c r="C112" s="1">
        <v>101099282432</v>
      </c>
      <c r="D112" s="1">
        <v>24.2</v>
      </c>
      <c r="E112" s="1">
        <v>98.6</v>
      </c>
      <c r="F112" s="17">
        <v>-18.8</v>
      </c>
      <c r="G112" s="1">
        <v>164.4</v>
      </c>
      <c r="H112" s="4">
        <v>0.114</v>
      </c>
      <c r="I112" s="1">
        <v>3093.2</v>
      </c>
      <c r="J112" s="4">
        <v>8.4200000000000004E-3</v>
      </c>
      <c r="K112" s="4">
        <v>9.0700000000000003E-2</v>
      </c>
    </row>
    <row r="113" spans="1:11" x14ac:dyDescent="0.15">
      <c r="A113" s="1">
        <v>227.5</v>
      </c>
      <c r="B113" s="1">
        <v>529.29999999999995</v>
      </c>
      <c r="C113" s="1">
        <v>100746428416</v>
      </c>
      <c r="D113" s="1">
        <v>24.2</v>
      </c>
      <c r="E113" s="1">
        <v>99</v>
      </c>
      <c r="F113" s="17">
        <v>-18.8</v>
      </c>
      <c r="G113" s="1">
        <v>164.4</v>
      </c>
      <c r="H113" s="4">
        <v>0.114</v>
      </c>
      <c r="I113" s="1">
        <v>3093.4</v>
      </c>
      <c r="J113" s="4">
        <v>8.4200000000000004E-3</v>
      </c>
      <c r="K113" s="4">
        <v>9.0700000000000003E-2</v>
      </c>
    </row>
    <row r="114" spans="1:11" x14ac:dyDescent="0.15">
      <c r="A114" s="1">
        <v>228</v>
      </c>
      <c r="B114" s="1">
        <v>529.4</v>
      </c>
      <c r="C114" s="1">
        <v>100689199104</v>
      </c>
      <c r="D114" s="1">
        <v>24.2</v>
      </c>
      <c r="E114" s="1">
        <v>99.5</v>
      </c>
      <c r="F114" s="17">
        <v>-18.8</v>
      </c>
      <c r="G114" s="1">
        <v>164.4</v>
      </c>
      <c r="H114" s="4">
        <v>0.114</v>
      </c>
      <c r="I114" s="1">
        <v>3093.6</v>
      </c>
      <c r="J114" s="4">
        <v>8.4200000000000004E-3</v>
      </c>
      <c r="K114" s="4">
        <v>9.0700000000000003E-2</v>
      </c>
    </row>
    <row r="115" spans="1:11" x14ac:dyDescent="0.15">
      <c r="A115" s="1">
        <v>228.5</v>
      </c>
      <c r="B115" s="1">
        <v>529.4</v>
      </c>
      <c r="C115" s="1">
        <v>100672487424</v>
      </c>
      <c r="D115" s="1">
        <v>24.2</v>
      </c>
      <c r="E115" s="1">
        <v>100</v>
      </c>
      <c r="F115" s="17">
        <v>-18.8</v>
      </c>
      <c r="G115" s="1">
        <v>164.4</v>
      </c>
      <c r="H115" s="4">
        <v>0.114</v>
      </c>
      <c r="I115" s="1">
        <v>3093.9</v>
      </c>
      <c r="J115" s="4">
        <v>8.4200000000000004E-3</v>
      </c>
      <c r="K115" s="4">
        <v>9.0700000000000003E-2</v>
      </c>
    </row>
    <row r="116" spans="1:11" x14ac:dyDescent="0.15">
      <c r="A116" s="1">
        <v>229</v>
      </c>
      <c r="B116" s="1">
        <v>529.4</v>
      </c>
      <c r="C116" s="1">
        <v>100665245696</v>
      </c>
      <c r="D116" s="1">
        <v>24.2</v>
      </c>
      <c r="E116" s="1">
        <v>100.5</v>
      </c>
      <c r="F116" s="17">
        <v>-18.8</v>
      </c>
      <c r="G116" s="1">
        <v>164.4</v>
      </c>
      <c r="H116" s="4">
        <v>0.115</v>
      </c>
      <c r="I116" s="1">
        <v>3094.2</v>
      </c>
      <c r="J116" s="4">
        <v>8.4200000000000004E-3</v>
      </c>
      <c r="K116" s="4">
        <v>9.0700000000000003E-2</v>
      </c>
    </row>
    <row r="117" spans="1:11" x14ac:dyDescent="0.15">
      <c r="A117" s="1">
        <v>229.5</v>
      </c>
      <c r="B117" s="1">
        <v>529.29999999999995</v>
      </c>
      <c r="C117" s="1">
        <v>100686618624</v>
      </c>
      <c r="D117" s="1">
        <v>24.2</v>
      </c>
      <c r="E117" s="1">
        <v>101</v>
      </c>
      <c r="F117" s="17">
        <v>-18.8</v>
      </c>
      <c r="G117" s="1">
        <v>164.4</v>
      </c>
      <c r="H117" s="4">
        <v>0.115</v>
      </c>
      <c r="I117" s="1">
        <v>3094.4</v>
      </c>
      <c r="J117" s="4">
        <v>8.4200000000000004E-3</v>
      </c>
      <c r="K117" s="4">
        <v>9.0700000000000003E-2</v>
      </c>
    </row>
    <row r="118" spans="1:11" x14ac:dyDescent="0.15">
      <c r="A118" s="1">
        <v>230</v>
      </c>
      <c r="B118" s="1">
        <v>529.20000000000005</v>
      </c>
      <c r="C118" s="1">
        <v>100689543168</v>
      </c>
      <c r="D118" s="1">
        <v>24.2</v>
      </c>
      <c r="E118" s="1">
        <v>101.5</v>
      </c>
      <c r="F118" s="17">
        <v>-18.8</v>
      </c>
      <c r="G118" s="1">
        <v>164.4</v>
      </c>
      <c r="H118" s="4">
        <v>0.115</v>
      </c>
      <c r="I118" s="1">
        <v>3094.7</v>
      </c>
      <c r="J118" s="4">
        <v>8.4200000000000004E-3</v>
      </c>
      <c r="K118" s="4">
        <v>9.0700000000000003E-2</v>
      </c>
    </row>
    <row r="119" spans="1:11" x14ac:dyDescent="0.15">
      <c r="A119" s="1">
        <v>230.5</v>
      </c>
      <c r="B119" s="1">
        <v>529.1</v>
      </c>
      <c r="C119" s="1">
        <v>100711776256</v>
      </c>
      <c r="D119" s="1">
        <v>24.2</v>
      </c>
      <c r="E119" s="1">
        <v>102</v>
      </c>
      <c r="F119" s="17">
        <v>-18.8</v>
      </c>
      <c r="G119" s="1">
        <v>164.4</v>
      </c>
      <c r="H119" s="4">
        <v>0.115</v>
      </c>
      <c r="I119" s="1">
        <v>3094.9</v>
      </c>
      <c r="J119" s="4">
        <v>8.4100000000000008E-3</v>
      </c>
      <c r="K119" s="4">
        <v>9.0700000000000003E-2</v>
      </c>
    </row>
    <row r="120" spans="1:11" x14ac:dyDescent="0.15">
      <c r="A120" s="1">
        <v>231</v>
      </c>
      <c r="B120" s="1">
        <v>528.9</v>
      </c>
      <c r="C120" s="1">
        <v>100828364800</v>
      </c>
      <c r="D120" s="1">
        <v>24.2</v>
      </c>
      <c r="E120" s="1">
        <v>102.5</v>
      </c>
      <c r="F120" s="17">
        <v>-18.8</v>
      </c>
      <c r="G120" s="1">
        <v>164.4</v>
      </c>
      <c r="H120" s="4">
        <v>0.115</v>
      </c>
      <c r="I120" s="1">
        <v>3095.2</v>
      </c>
      <c r="J120" s="4">
        <v>8.4100000000000008E-3</v>
      </c>
      <c r="K120" s="4">
        <v>9.0700000000000003E-2</v>
      </c>
    </row>
    <row r="121" spans="1:11" x14ac:dyDescent="0.15">
      <c r="A121" s="1">
        <v>231.5</v>
      </c>
      <c r="B121" s="1">
        <v>528.9</v>
      </c>
      <c r="C121" s="1">
        <v>100961665024</v>
      </c>
      <c r="D121" s="1">
        <v>24.2</v>
      </c>
      <c r="E121" s="1">
        <v>103</v>
      </c>
      <c r="F121" s="17">
        <v>-18.8</v>
      </c>
      <c r="G121" s="1">
        <v>164.4</v>
      </c>
      <c r="H121" s="4">
        <v>0.115</v>
      </c>
      <c r="I121" s="1">
        <v>3095.4</v>
      </c>
      <c r="J121" s="4">
        <v>8.4100000000000008E-3</v>
      </c>
      <c r="K121" s="4">
        <v>9.0700000000000003E-2</v>
      </c>
    </row>
    <row r="122" spans="1:11" x14ac:dyDescent="0.15">
      <c r="A122" s="1">
        <v>232</v>
      </c>
      <c r="B122" s="1">
        <v>528.79999999999995</v>
      </c>
      <c r="C122" s="1">
        <v>100942143488</v>
      </c>
      <c r="D122" s="1">
        <v>24.2</v>
      </c>
      <c r="E122" s="1">
        <v>103.5</v>
      </c>
      <c r="F122" s="17">
        <v>-18.8</v>
      </c>
      <c r="G122" s="1">
        <v>164.4</v>
      </c>
      <c r="H122" s="4">
        <v>0.115</v>
      </c>
      <c r="I122" s="1">
        <v>3095.7</v>
      </c>
      <c r="J122" s="4">
        <v>8.4100000000000008E-3</v>
      </c>
      <c r="K122" s="4">
        <v>9.0700000000000003E-2</v>
      </c>
    </row>
    <row r="123" spans="1:11" x14ac:dyDescent="0.15">
      <c r="A123" s="1">
        <v>232.5</v>
      </c>
      <c r="B123" s="1">
        <v>528.70000000000005</v>
      </c>
      <c r="C123" s="1">
        <v>100579475456</v>
      </c>
      <c r="D123" s="1">
        <v>24.3</v>
      </c>
      <c r="E123" s="1">
        <v>104</v>
      </c>
      <c r="F123" s="17">
        <v>-18.8</v>
      </c>
      <c r="G123" s="1">
        <v>164.4</v>
      </c>
      <c r="H123" s="4">
        <v>0.115</v>
      </c>
      <c r="I123" s="1">
        <v>3095.8</v>
      </c>
      <c r="J123" s="4">
        <v>8.4100000000000008E-3</v>
      </c>
      <c r="K123" s="4">
        <v>9.0700000000000003E-2</v>
      </c>
    </row>
    <row r="124" spans="1:11" x14ac:dyDescent="0.15">
      <c r="A124" s="1">
        <v>233</v>
      </c>
      <c r="B124" s="1">
        <v>528.6</v>
      </c>
      <c r="C124" s="1">
        <v>100661108736</v>
      </c>
      <c r="D124" s="1">
        <v>24.3</v>
      </c>
      <c r="E124" s="1">
        <v>104.5</v>
      </c>
      <c r="F124" s="17">
        <v>-18.8</v>
      </c>
      <c r="G124" s="1">
        <v>164.4</v>
      </c>
      <c r="H124" s="4">
        <v>0.115</v>
      </c>
      <c r="I124" s="1">
        <v>3096.1</v>
      </c>
      <c r="J124" s="4">
        <v>8.3999999999999995E-3</v>
      </c>
      <c r="K124" s="4">
        <v>9.0700000000000003E-2</v>
      </c>
    </row>
    <row r="125" spans="1:11" x14ac:dyDescent="0.15">
      <c r="A125" s="1">
        <v>233.5</v>
      </c>
      <c r="B125" s="1">
        <v>528.6</v>
      </c>
      <c r="C125" s="1">
        <v>100700233728</v>
      </c>
      <c r="D125" s="1">
        <v>24.3</v>
      </c>
      <c r="E125" s="1">
        <v>105</v>
      </c>
      <c r="F125" s="17">
        <v>-18.8</v>
      </c>
      <c r="G125" s="1">
        <v>164.4</v>
      </c>
      <c r="H125" s="4">
        <v>0.115</v>
      </c>
      <c r="I125" s="1">
        <v>3096.4</v>
      </c>
      <c r="J125" s="4">
        <v>8.3999999999999995E-3</v>
      </c>
      <c r="K125" s="4">
        <v>9.0700000000000003E-2</v>
      </c>
    </row>
    <row r="126" spans="1:11" x14ac:dyDescent="0.15">
      <c r="A126" s="1">
        <v>234</v>
      </c>
      <c r="B126" s="1">
        <v>528.5</v>
      </c>
      <c r="C126" s="1">
        <v>100735737856</v>
      </c>
      <c r="D126" s="1">
        <v>24.3</v>
      </c>
      <c r="E126" s="1">
        <v>105.5</v>
      </c>
      <c r="F126" s="17">
        <v>-18.8</v>
      </c>
      <c r="G126" s="1">
        <v>164.4</v>
      </c>
      <c r="H126" s="4">
        <v>0.115</v>
      </c>
      <c r="I126" s="1">
        <v>3096.5</v>
      </c>
      <c r="J126" s="4">
        <v>8.3999999999999995E-3</v>
      </c>
      <c r="K126" s="4">
        <v>9.0700000000000003E-2</v>
      </c>
    </row>
    <row r="127" spans="1:11" x14ac:dyDescent="0.15">
      <c r="A127" s="1">
        <v>234.5</v>
      </c>
      <c r="B127" s="1">
        <v>528.5</v>
      </c>
      <c r="C127" s="1">
        <v>100784029696</v>
      </c>
      <c r="D127" s="1">
        <v>24.3</v>
      </c>
      <c r="E127" s="1">
        <v>106</v>
      </c>
      <c r="F127" s="17">
        <v>-18.8</v>
      </c>
      <c r="G127" s="1">
        <v>164.4</v>
      </c>
      <c r="H127" s="4">
        <v>0.115</v>
      </c>
      <c r="I127" s="1">
        <v>3096.8</v>
      </c>
      <c r="J127" s="4">
        <v>8.3999999999999995E-3</v>
      </c>
      <c r="K127" s="4">
        <v>9.0700000000000003E-2</v>
      </c>
    </row>
    <row r="128" spans="1:11" x14ac:dyDescent="0.15">
      <c r="A128" s="1">
        <v>235</v>
      </c>
      <c r="B128" s="1">
        <v>528.4</v>
      </c>
      <c r="C128" s="1">
        <v>100803862528</v>
      </c>
      <c r="D128" s="1">
        <v>24.3</v>
      </c>
      <c r="E128" s="1">
        <v>106.5</v>
      </c>
      <c r="F128" s="17">
        <v>-18.8</v>
      </c>
      <c r="G128" s="1">
        <v>164.4</v>
      </c>
      <c r="H128" s="4">
        <v>0.115</v>
      </c>
      <c r="I128" s="1">
        <v>3096.9</v>
      </c>
      <c r="J128" s="4">
        <v>8.3999999999999995E-3</v>
      </c>
      <c r="K128" s="4">
        <v>9.0700000000000003E-2</v>
      </c>
    </row>
    <row r="129" spans="1:11" x14ac:dyDescent="0.15">
      <c r="A129" s="1">
        <v>235.5</v>
      </c>
      <c r="B129" s="1">
        <v>528.4</v>
      </c>
      <c r="C129" s="1">
        <v>100841136128</v>
      </c>
      <c r="D129" s="1">
        <v>24.3</v>
      </c>
      <c r="E129" s="1">
        <v>107</v>
      </c>
      <c r="F129" s="17">
        <v>-18.8</v>
      </c>
      <c r="G129" s="1">
        <v>164.4</v>
      </c>
      <c r="H129" s="4">
        <v>0.115</v>
      </c>
      <c r="I129" s="1">
        <v>3097.2</v>
      </c>
      <c r="J129" s="4">
        <v>8.3999999999999995E-3</v>
      </c>
      <c r="K129" s="4">
        <v>9.0700000000000003E-2</v>
      </c>
    </row>
    <row r="130" spans="1:11" x14ac:dyDescent="0.15">
      <c r="A130" s="1">
        <v>236</v>
      </c>
      <c r="B130" s="1">
        <v>528.29999999999995</v>
      </c>
      <c r="C130" s="1">
        <v>100853047296</v>
      </c>
      <c r="D130" s="1">
        <v>24.3</v>
      </c>
      <c r="E130" s="1">
        <v>107.5</v>
      </c>
      <c r="F130" s="17">
        <v>-18.8</v>
      </c>
      <c r="G130" s="1">
        <v>164.4</v>
      </c>
      <c r="H130" s="4">
        <v>0.115</v>
      </c>
      <c r="I130" s="1">
        <v>3097.4</v>
      </c>
      <c r="J130" s="4">
        <v>8.3999999999999995E-3</v>
      </c>
      <c r="K130" s="4">
        <v>9.0700000000000003E-2</v>
      </c>
    </row>
    <row r="131" spans="1:11" x14ac:dyDescent="0.15">
      <c r="A131" s="1">
        <v>236.5</v>
      </c>
      <c r="B131" s="1">
        <v>528.20000000000005</v>
      </c>
      <c r="C131" s="1">
        <v>100880662528</v>
      </c>
      <c r="D131" s="1">
        <v>24.3</v>
      </c>
      <c r="E131" s="1">
        <v>108</v>
      </c>
      <c r="F131" s="17">
        <v>-18.8</v>
      </c>
      <c r="G131" s="1">
        <v>164.4</v>
      </c>
      <c r="H131" s="4">
        <v>0.115</v>
      </c>
      <c r="I131" s="1">
        <v>3097.5</v>
      </c>
      <c r="J131" s="4">
        <v>8.3999999999999995E-3</v>
      </c>
      <c r="K131" s="4">
        <v>9.0700000000000003E-2</v>
      </c>
    </row>
    <row r="132" spans="1:11" x14ac:dyDescent="0.15">
      <c r="A132" s="1">
        <v>237</v>
      </c>
      <c r="B132" s="1">
        <v>528.20000000000005</v>
      </c>
      <c r="C132" s="1">
        <v>100892409856</v>
      </c>
      <c r="D132" s="1">
        <v>24.3</v>
      </c>
      <c r="E132" s="1">
        <v>108.5</v>
      </c>
      <c r="F132" s="17">
        <v>-18.8</v>
      </c>
      <c r="G132" s="1">
        <v>164.4</v>
      </c>
      <c r="H132" s="4">
        <v>0.115</v>
      </c>
      <c r="I132" s="1">
        <v>3097.8</v>
      </c>
      <c r="J132" s="4">
        <v>8.3899999999999999E-3</v>
      </c>
      <c r="K132" s="4">
        <v>9.0700000000000003E-2</v>
      </c>
    </row>
    <row r="133" spans="1:11" x14ac:dyDescent="0.15">
      <c r="A133" s="1">
        <v>237.5</v>
      </c>
      <c r="B133" s="1">
        <v>528.1</v>
      </c>
      <c r="C133" s="1">
        <v>100924874752</v>
      </c>
      <c r="D133" s="1">
        <v>24.3</v>
      </c>
      <c r="E133" s="1">
        <v>109</v>
      </c>
      <c r="F133" s="17">
        <v>-18.8</v>
      </c>
      <c r="G133" s="1">
        <v>164.4</v>
      </c>
      <c r="H133" s="4">
        <v>0.115</v>
      </c>
      <c r="I133" s="1">
        <v>3098</v>
      </c>
      <c r="J133" s="4">
        <v>8.3899999999999999E-3</v>
      </c>
      <c r="K133" s="4">
        <v>9.0700000000000003E-2</v>
      </c>
    </row>
    <row r="134" spans="1:11" x14ac:dyDescent="0.15">
      <c r="A134" s="1">
        <v>238</v>
      </c>
      <c r="B134" s="1">
        <v>528</v>
      </c>
      <c r="C134" s="1">
        <v>100938514432</v>
      </c>
      <c r="D134" s="1">
        <v>24.4</v>
      </c>
      <c r="E134" s="1">
        <v>109.5</v>
      </c>
      <c r="F134" s="17">
        <v>-18.8</v>
      </c>
      <c r="G134" s="1">
        <v>164.4</v>
      </c>
      <c r="H134" s="4">
        <v>0.115</v>
      </c>
      <c r="I134" s="1">
        <v>3098.2</v>
      </c>
      <c r="J134" s="4">
        <v>8.3899999999999999E-3</v>
      </c>
      <c r="K134" s="4">
        <v>9.0700000000000003E-2</v>
      </c>
    </row>
    <row r="135" spans="1:11" x14ac:dyDescent="0.15">
      <c r="A135" s="1">
        <v>238.5</v>
      </c>
      <c r="B135" s="1">
        <v>528</v>
      </c>
      <c r="C135" s="1">
        <v>100955619328</v>
      </c>
      <c r="D135" s="1">
        <v>24.4</v>
      </c>
      <c r="E135" s="1">
        <v>110</v>
      </c>
      <c r="F135" s="17">
        <v>-18.8</v>
      </c>
      <c r="G135" s="1">
        <v>164.4</v>
      </c>
      <c r="H135" s="4">
        <v>0.115</v>
      </c>
      <c r="I135" s="1">
        <v>3098.3</v>
      </c>
      <c r="J135" s="4">
        <v>8.3899999999999999E-3</v>
      </c>
      <c r="K135" s="4">
        <v>9.0700000000000003E-2</v>
      </c>
    </row>
    <row r="136" spans="1:11" x14ac:dyDescent="0.15">
      <c r="A136" s="1">
        <v>239</v>
      </c>
      <c r="B136" s="1">
        <v>527.9</v>
      </c>
      <c r="C136" s="1">
        <v>100955963392</v>
      </c>
      <c r="D136" s="1">
        <v>24.3</v>
      </c>
      <c r="E136" s="1">
        <v>110.5</v>
      </c>
      <c r="F136" s="17">
        <v>-18.8</v>
      </c>
      <c r="G136" s="1">
        <v>164.4</v>
      </c>
      <c r="H136" s="4">
        <v>0.115</v>
      </c>
      <c r="I136" s="1">
        <v>3098.5</v>
      </c>
      <c r="J136" s="4">
        <v>8.3899999999999999E-3</v>
      </c>
      <c r="K136" s="4">
        <v>9.0700000000000003E-2</v>
      </c>
    </row>
    <row r="137" spans="1:11" x14ac:dyDescent="0.15">
      <c r="A137" s="1">
        <v>239.5</v>
      </c>
      <c r="B137" s="1">
        <v>527.9</v>
      </c>
      <c r="C137" s="1">
        <v>100957519872</v>
      </c>
      <c r="D137" s="1">
        <v>24.3</v>
      </c>
      <c r="E137" s="1">
        <v>111</v>
      </c>
      <c r="F137" s="17">
        <v>-18.8</v>
      </c>
      <c r="G137" s="1">
        <v>164.4</v>
      </c>
      <c r="H137" s="4">
        <v>0.115</v>
      </c>
      <c r="I137" s="1">
        <v>3098.7</v>
      </c>
      <c r="J137" s="4">
        <v>8.3899999999999999E-3</v>
      </c>
      <c r="K137" s="4">
        <v>9.0700000000000003E-2</v>
      </c>
    </row>
    <row r="138" spans="1:11" x14ac:dyDescent="0.15">
      <c r="A138" s="1">
        <v>240</v>
      </c>
      <c r="B138" s="1">
        <v>527.9</v>
      </c>
      <c r="C138" s="1">
        <v>100965982208</v>
      </c>
      <c r="D138" s="1">
        <v>24.3</v>
      </c>
      <c r="E138" s="1">
        <v>111.5</v>
      </c>
      <c r="F138" s="17">
        <v>-18.899999999999999</v>
      </c>
      <c r="G138" s="1">
        <v>164.4</v>
      </c>
      <c r="H138" s="4">
        <v>0.115</v>
      </c>
      <c r="I138" s="1">
        <v>3098.9</v>
      </c>
      <c r="J138" s="4">
        <v>8.3899999999999999E-3</v>
      </c>
      <c r="K138" s="4">
        <v>9.0700000000000003E-2</v>
      </c>
    </row>
    <row r="139" spans="1:11" x14ac:dyDescent="0.15">
      <c r="A139" s="1">
        <v>240.5</v>
      </c>
      <c r="B139" s="1">
        <v>527.9</v>
      </c>
      <c r="C139" s="1">
        <v>100989313024</v>
      </c>
      <c r="D139" s="1">
        <v>24.3</v>
      </c>
      <c r="E139" s="1">
        <v>112</v>
      </c>
      <c r="F139" s="17">
        <v>-18.899999999999999</v>
      </c>
      <c r="G139" s="1">
        <v>164.4</v>
      </c>
      <c r="H139" s="4">
        <v>0.115</v>
      </c>
      <c r="I139" s="1">
        <v>3099</v>
      </c>
      <c r="J139" s="4">
        <v>8.3899999999999999E-3</v>
      </c>
      <c r="K139" s="4">
        <v>9.0700000000000003E-2</v>
      </c>
    </row>
    <row r="140" spans="1:11" x14ac:dyDescent="0.15">
      <c r="A140" s="1">
        <v>241</v>
      </c>
      <c r="B140" s="1">
        <v>527.79999999999995</v>
      </c>
      <c r="C140" s="1">
        <v>100860985344</v>
      </c>
      <c r="D140" s="1">
        <v>24.3</v>
      </c>
      <c r="E140" s="1">
        <v>112.6</v>
      </c>
      <c r="F140" s="17">
        <v>-18.899999999999999</v>
      </c>
      <c r="G140" s="1">
        <v>164.4</v>
      </c>
      <c r="H140" s="4">
        <v>0.115</v>
      </c>
      <c r="I140" s="1">
        <v>3099.2</v>
      </c>
      <c r="J140" s="4">
        <v>8.3899999999999999E-3</v>
      </c>
      <c r="K140" s="4">
        <v>9.0700000000000003E-2</v>
      </c>
    </row>
    <row r="141" spans="1:11" x14ac:dyDescent="0.15">
      <c r="A141" s="1">
        <v>241.5</v>
      </c>
      <c r="B141" s="1">
        <v>527.70000000000005</v>
      </c>
      <c r="C141" s="1">
        <v>100897587200</v>
      </c>
      <c r="D141" s="1">
        <v>24.3</v>
      </c>
      <c r="E141" s="1">
        <v>113.1</v>
      </c>
      <c r="F141" s="17">
        <v>-18.899999999999999</v>
      </c>
      <c r="G141" s="1">
        <v>164.4</v>
      </c>
      <c r="H141" s="4">
        <v>0.115</v>
      </c>
      <c r="I141" s="1">
        <v>3099.4</v>
      </c>
      <c r="J141" s="4">
        <v>8.3800000000000003E-3</v>
      </c>
      <c r="K141" s="4">
        <v>9.0700000000000003E-2</v>
      </c>
    </row>
    <row r="142" spans="1:11" x14ac:dyDescent="0.15">
      <c r="A142" s="1">
        <v>242</v>
      </c>
      <c r="B142" s="1">
        <v>527.6</v>
      </c>
      <c r="C142" s="1">
        <v>100963737600</v>
      </c>
      <c r="D142" s="1">
        <v>24.3</v>
      </c>
      <c r="E142" s="1">
        <v>113.6</v>
      </c>
      <c r="F142" s="17">
        <v>-18.899999999999999</v>
      </c>
      <c r="G142" s="1">
        <v>164.4</v>
      </c>
      <c r="H142" s="4">
        <v>0.115</v>
      </c>
      <c r="I142" s="1">
        <v>3099.5</v>
      </c>
      <c r="J142" s="4">
        <v>8.3800000000000003E-3</v>
      </c>
      <c r="K142" s="4">
        <v>9.0700000000000003E-2</v>
      </c>
    </row>
    <row r="143" spans="1:11" x14ac:dyDescent="0.15">
      <c r="A143" s="1">
        <v>242.5</v>
      </c>
      <c r="B143" s="1">
        <v>527.5</v>
      </c>
      <c r="C143" s="1">
        <v>100971683840</v>
      </c>
      <c r="D143" s="1">
        <v>24.3</v>
      </c>
      <c r="E143" s="1">
        <v>114.1</v>
      </c>
      <c r="F143" s="17">
        <v>-18.899999999999999</v>
      </c>
      <c r="G143" s="1">
        <v>164.4</v>
      </c>
      <c r="H143" s="4">
        <v>0.115</v>
      </c>
      <c r="I143" s="1">
        <v>3099.7</v>
      </c>
      <c r="J143" s="4">
        <v>8.3800000000000003E-3</v>
      </c>
      <c r="K143" s="4">
        <v>9.0700000000000003E-2</v>
      </c>
    </row>
    <row r="144" spans="1:11" x14ac:dyDescent="0.15">
      <c r="A144" s="1">
        <v>243</v>
      </c>
      <c r="B144" s="1">
        <v>527.4</v>
      </c>
      <c r="C144" s="1">
        <v>100996399104</v>
      </c>
      <c r="D144" s="1">
        <v>24.3</v>
      </c>
      <c r="E144" s="1">
        <v>114.6</v>
      </c>
      <c r="F144" s="17">
        <v>-18.899999999999999</v>
      </c>
      <c r="G144" s="1">
        <v>164.4</v>
      </c>
      <c r="H144" s="4">
        <v>0.115</v>
      </c>
      <c r="I144" s="1">
        <v>3099.9</v>
      </c>
      <c r="J144" s="4">
        <v>8.3800000000000003E-3</v>
      </c>
      <c r="K144" s="4">
        <v>9.0700000000000003E-2</v>
      </c>
    </row>
    <row r="145" spans="1:11" x14ac:dyDescent="0.15">
      <c r="A145" s="1">
        <v>243.5</v>
      </c>
      <c r="B145" s="1">
        <v>527.4</v>
      </c>
      <c r="C145" s="1">
        <v>101480185856</v>
      </c>
      <c r="D145" s="1">
        <v>24.3</v>
      </c>
      <c r="E145" s="1">
        <v>115.1</v>
      </c>
      <c r="F145" s="17">
        <v>-18.899999999999999</v>
      </c>
      <c r="G145" s="1">
        <v>164.4</v>
      </c>
      <c r="H145" s="4">
        <v>0.115</v>
      </c>
      <c r="I145" s="1">
        <v>3100</v>
      </c>
      <c r="J145" s="4">
        <v>8.3800000000000003E-3</v>
      </c>
      <c r="K145" s="4">
        <v>9.0700000000000003E-2</v>
      </c>
    </row>
    <row r="146" spans="1:11" x14ac:dyDescent="0.15">
      <c r="A146" s="1">
        <v>244</v>
      </c>
      <c r="B146" s="1">
        <v>527.29999999999995</v>
      </c>
      <c r="C146" s="1">
        <v>101347115008</v>
      </c>
      <c r="D146" s="1">
        <v>24.3</v>
      </c>
      <c r="E146" s="1">
        <v>115.6</v>
      </c>
      <c r="F146" s="17">
        <v>-18.899999999999999</v>
      </c>
      <c r="G146" s="1">
        <v>164.4</v>
      </c>
      <c r="H146" s="4">
        <v>0.115</v>
      </c>
      <c r="I146" s="1">
        <v>3100.2</v>
      </c>
      <c r="J146" s="4">
        <v>8.3800000000000003E-3</v>
      </c>
      <c r="K146" s="4">
        <v>9.0700000000000003E-2</v>
      </c>
    </row>
    <row r="147" spans="1:11" x14ac:dyDescent="0.15">
      <c r="A147" s="1">
        <v>244.5</v>
      </c>
      <c r="B147" s="1">
        <v>527.20000000000005</v>
      </c>
      <c r="C147" s="1">
        <v>101531754496</v>
      </c>
      <c r="D147" s="1">
        <v>24.3</v>
      </c>
      <c r="E147" s="1">
        <v>116.2</v>
      </c>
      <c r="F147" s="17">
        <v>-18.899999999999999</v>
      </c>
      <c r="G147" s="1">
        <v>164.4</v>
      </c>
      <c r="H147" s="4">
        <v>0.115</v>
      </c>
      <c r="I147" s="1">
        <v>3100.3</v>
      </c>
      <c r="J147" s="4">
        <v>8.3700000000000007E-3</v>
      </c>
      <c r="K147" s="4">
        <v>9.0700000000000003E-2</v>
      </c>
    </row>
    <row r="148" spans="1:11" x14ac:dyDescent="0.15">
      <c r="A148" s="1">
        <v>245</v>
      </c>
      <c r="B148" s="1">
        <v>527.1</v>
      </c>
      <c r="C148" s="1">
        <v>102590070784</v>
      </c>
      <c r="D148" s="1">
        <v>24.3</v>
      </c>
      <c r="E148" s="1">
        <v>116.7</v>
      </c>
      <c r="F148" s="17">
        <v>-18.899999999999999</v>
      </c>
      <c r="G148" s="1">
        <v>164.4</v>
      </c>
      <c r="H148" s="4">
        <v>0.115</v>
      </c>
      <c r="I148" s="1">
        <v>3100.4</v>
      </c>
      <c r="J148" s="4">
        <v>8.3700000000000007E-3</v>
      </c>
      <c r="K148" s="4">
        <v>9.0700000000000003E-2</v>
      </c>
    </row>
    <row r="149" spans="1:11" x14ac:dyDescent="0.15">
      <c r="A149" s="1">
        <v>245.5</v>
      </c>
      <c r="B149" s="1">
        <v>527</v>
      </c>
      <c r="C149" s="1">
        <v>102386475008</v>
      </c>
      <c r="D149" s="1">
        <v>24.3</v>
      </c>
      <c r="E149" s="1">
        <v>117.2</v>
      </c>
      <c r="F149" s="17">
        <v>-18.899999999999999</v>
      </c>
      <c r="G149" s="1">
        <v>164.4</v>
      </c>
      <c r="H149" s="4">
        <v>0.115</v>
      </c>
      <c r="I149" s="1">
        <v>3100.6</v>
      </c>
      <c r="J149" s="4">
        <v>8.3700000000000007E-3</v>
      </c>
      <c r="K149" s="4">
        <v>9.0700000000000003E-2</v>
      </c>
    </row>
    <row r="150" spans="1:11" x14ac:dyDescent="0.15">
      <c r="A150" s="1">
        <v>246</v>
      </c>
      <c r="B150" s="1">
        <v>526.9</v>
      </c>
      <c r="C150" s="1">
        <v>101335154688</v>
      </c>
      <c r="D150" s="1">
        <v>24.3</v>
      </c>
      <c r="E150" s="1">
        <v>117.7</v>
      </c>
      <c r="F150" s="17">
        <v>-18.899999999999999</v>
      </c>
      <c r="G150" s="1">
        <v>164.4</v>
      </c>
      <c r="H150" s="4">
        <v>0.115</v>
      </c>
      <c r="I150" s="1">
        <v>3100.7</v>
      </c>
      <c r="J150" s="4">
        <v>8.3700000000000007E-3</v>
      </c>
      <c r="K150" s="4">
        <v>9.0700000000000003E-2</v>
      </c>
    </row>
    <row r="151" spans="1:11" x14ac:dyDescent="0.15">
      <c r="A151" s="1">
        <v>246.5</v>
      </c>
      <c r="B151" s="1">
        <v>526.79999999999995</v>
      </c>
      <c r="C151" s="1">
        <v>101262884864</v>
      </c>
      <c r="D151" s="1">
        <v>24.3</v>
      </c>
      <c r="E151" s="1">
        <v>118.2</v>
      </c>
      <c r="F151" s="17">
        <v>-18.899999999999999</v>
      </c>
      <c r="G151" s="1">
        <v>164.4</v>
      </c>
      <c r="H151" s="4">
        <v>0.115</v>
      </c>
      <c r="I151" s="1">
        <v>3100.9</v>
      </c>
      <c r="J151" s="4">
        <v>8.3700000000000007E-3</v>
      </c>
      <c r="K151" s="4">
        <v>9.0700000000000003E-2</v>
      </c>
    </row>
    <row r="152" spans="1:11" x14ac:dyDescent="0.15">
      <c r="A152" s="1">
        <v>247</v>
      </c>
      <c r="B152" s="1">
        <v>1882.4</v>
      </c>
      <c r="C152" s="1">
        <v>-174733312000</v>
      </c>
      <c r="D152" s="1">
        <v>24.3</v>
      </c>
      <c r="E152" s="1">
        <v>118.8</v>
      </c>
      <c r="F152" s="17">
        <v>-4.71</v>
      </c>
      <c r="G152" s="1">
        <v>37.6</v>
      </c>
      <c r="H152" s="4">
        <v>0.125</v>
      </c>
      <c r="I152" s="1">
        <v>177.1</v>
      </c>
      <c r="J152" s="4">
        <v>3.3700000000000001E-2</v>
      </c>
      <c r="K152" s="4">
        <v>-5.3100000000000001E-2</v>
      </c>
    </row>
    <row r="153" spans="1:11" x14ac:dyDescent="0.15">
      <c r="A153" s="1">
        <v>247.5</v>
      </c>
      <c r="B153" s="1">
        <v>2380.3000000000002</v>
      </c>
      <c r="C153" s="1">
        <v>-92780512673792</v>
      </c>
      <c r="D153" s="1">
        <v>24.4</v>
      </c>
      <c r="E153" s="1">
        <v>119.3</v>
      </c>
      <c r="F153" s="17">
        <v>-5.6399999999999999E-2</v>
      </c>
      <c r="G153" s="1">
        <v>0.4</v>
      </c>
      <c r="H153" s="4">
        <v>0.13100000000000001</v>
      </c>
      <c r="I153" s="1">
        <v>0</v>
      </c>
      <c r="J153" s="4">
        <v>3.9800000000000002E-2</v>
      </c>
      <c r="K153" s="4">
        <v>-9.0200000000000002E-2</v>
      </c>
    </row>
    <row r="154" spans="1:11" x14ac:dyDescent="0.15">
      <c r="A154" s="1">
        <v>248</v>
      </c>
      <c r="B154" s="1">
        <v>2186.6999999999998</v>
      </c>
      <c r="C154" s="1">
        <v>-100096083492864</v>
      </c>
      <c r="D154" s="1">
        <v>24.4</v>
      </c>
      <c r="E154" s="1">
        <v>119.8</v>
      </c>
      <c r="F154" s="17">
        <v>-1.3299999999999999E-2</v>
      </c>
      <c r="G154" s="1">
        <v>0.1</v>
      </c>
      <c r="H154" s="4">
        <v>0.123</v>
      </c>
      <c r="I154" s="1">
        <v>0</v>
      </c>
      <c r="J154" s="4">
        <v>3.7900000000000003E-2</v>
      </c>
      <c r="K154" s="4">
        <v>-9.0700000000000003E-2</v>
      </c>
    </row>
    <row r="155" spans="1:11" x14ac:dyDescent="0.15">
      <c r="A155" s="1">
        <v>248.5</v>
      </c>
      <c r="B155" s="1">
        <v>2048.4</v>
      </c>
      <c r="C155" s="1">
        <v>-100876945457152</v>
      </c>
      <c r="D155" s="1">
        <v>24.4</v>
      </c>
      <c r="E155" s="1">
        <v>120.2</v>
      </c>
      <c r="F155" s="17">
        <v>-7.2500000000000004E-3</v>
      </c>
      <c r="G155" s="1">
        <v>0.1</v>
      </c>
      <c r="H155" s="4">
        <v>0.112</v>
      </c>
      <c r="I155" s="1">
        <v>0</v>
      </c>
      <c r="J155" s="4">
        <v>3.61E-2</v>
      </c>
      <c r="K155" s="4">
        <v>-9.0800000000000006E-2</v>
      </c>
    </row>
    <row r="156" spans="1:11" x14ac:dyDescent="0.15">
      <c r="A156" s="1">
        <v>249</v>
      </c>
      <c r="B156" s="1">
        <v>1939.4</v>
      </c>
      <c r="C156" s="1">
        <v>-101173273034752</v>
      </c>
      <c r="D156" s="1">
        <v>24.4</v>
      </c>
      <c r="E156" s="1">
        <v>120.6</v>
      </c>
      <c r="F156" s="17">
        <v>-4.7200000000000002E-3</v>
      </c>
      <c r="G156" s="1">
        <v>0</v>
      </c>
      <c r="H156" s="4">
        <v>0.106</v>
      </c>
      <c r="I156" s="1">
        <v>0</v>
      </c>
      <c r="J156" s="4">
        <v>3.4599999999999999E-2</v>
      </c>
      <c r="K156" s="4">
        <v>-9.0800000000000006E-2</v>
      </c>
    </row>
    <row r="157" spans="1:11" x14ac:dyDescent="0.15">
      <c r="A157" s="1">
        <v>249.5</v>
      </c>
      <c r="B157" s="1">
        <v>1849.9</v>
      </c>
      <c r="C157" s="1">
        <v>-101326348353536</v>
      </c>
      <c r="D157" s="1">
        <v>24.4</v>
      </c>
      <c r="E157" s="1">
        <v>121</v>
      </c>
      <c r="F157" s="17">
        <v>-3.31E-3</v>
      </c>
      <c r="G157" s="1">
        <v>0</v>
      </c>
      <c r="H157" s="4">
        <v>9.9099999999999994E-2</v>
      </c>
      <c r="I157" s="1">
        <v>0</v>
      </c>
      <c r="J157" s="4">
        <v>3.32E-2</v>
      </c>
      <c r="K157" s="4">
        <v>-9.0800000000000006E-2</v>
      </c>
    </row>
    <row r="158" spans="1:11" x14ac:dyDescent="0.15">
      <c r="A158" s="1">
        <v>250</v>
      </c>
      <c r="B158" s="1">
        <v>1774.1</v>
      </c>
      <c r="C158" s="1">
        <v>-101452932448256</v>
      </c>
      <c r="D158" s="1">
        <v>24.4</v>
      </c>
      <c r="E158" s="1">
        <v>121.4</v>
      </c>
      <c r="F158" s="17">
        <v>-2.3999999999999998E-3</v>
      </c>
      <c r="G158" s="1">
        <v>0</v>
      </c>
      <c r="H158" s="4">
        <v>0.1</v>
      </c>
      <c r="I158" s="1">
        <v>0</v>
      </c>
      <c r="J158" s="4">
        <v>3.2000000000000001E-2</v>
      </c>
      <c r="K158" s="4">
        <v>-9.0800000000000006E-2</v>
      </c>
    </row>
    <row r="159" spans="1:11" x14ac:dyDescent="0.15">
      <c r="A159" s="1">
        <v>250.5</v>
      </c>
      <c r="B159" s="1">
        <v>1709</v>
      </c>
      <c r="C159" s="1">
        <v>-101497333350400</v>
      </c>
      <c r="D159" s="1">
        <v>24.4</v>
      </c>
      <c r="E159" s="1">
        <v>121.7</v>
      </c>
      <c r="F159" s="17">
        <v>-1.7700000000000001E-3</v>
      </c>
      <c r="G159" s="1">
        <v>0</v>
      </c>
      <c r="H159" s="4">
        <v>9.01E-2</v>
      </c>
      <c r="I159" s="1">
        <v>0</v>
      </c>
      <c r="J159" s="4">
        <v>3.1E-2</v>
      </c>
      <c r="K159" s="4">
        <v>-9.0800000000000006E-2</v>
      </c>
    </row>
    <row r="160" spans="1:11" x14ac:dyDescent="0.15">
      <c r="A160" s="1">
        <v>251</v>
      </c>
      <c r="B160" s="1">
        <v>1652.3</v>
      </c>
      <c r="C160" s="1">
        <v>-101530669678592</v>
      </c>
      <c r="D160" s="1">
        <v>24.4</v>
      </c>
      <c r="E160" s="1">
        <v>122</v>
      </c>
      <c r="F160" s="17">
        <v>-1.1800000000000001E-3</v>
      </c>
      <c r="G160" s="1">
        <v>0</v>
      </c>
      <c r="H160" s="4">
        <v>7.1400000000000005E-2</v>
      </c>
      <c r="I160" s="1">
        <v>0</v>
      </c>
      <c r="J160" s="4">
        <v>0.03</v>
      </c>
      <c r="K160" s="4">
        <v>-9.0800000000000006E-2</v>
      </c>
    </row>
    <row r="161" spans="1:11" x14ac:dyDescent="0.15">
      <c r="A161" s="1">
        <v>251.5</v>
      </c>
      <c r="B161" s="1">
        <v>1602.1</v>
      </c>
      <c r="C161" s="1">
        <v>-101593575849984</v>
      </c>
      <c r="D161" s="1">
        <v>24.4</v>
      </c>
      <c r="E161" s="1">
        <v>122.2</v>
      </c>
      <c r="F161" s="17">
        <v>-8.2200000000000003E-4</v>
      </c>
      <c r="G161" s="1">
        <v>0</v>
      </c>
      <c r="H161" s="4">
        <v>5.5199999999999999E-2</v>
      </c>
      <c r="I161" s="1">
        <v>0</v>
      </c>
      <c r="J161" s="4">
        <v>2.92E-2</v>
      </c>
      <c r="K161" s="4">
        <v>-9.0800000000000006E-2</v>
      </c>
    </row>
    <row r="162" spans="1:11" x14ac:dyDescent="0.15">
      <c r="A162" s="1">
        <v>252</v>
      </c>
      <c r="B162" s="1">
        <v>1557.4</v>
      </c>
      <c r="C162" s="1">
        <v>-101691001143296</v>
      </c>
      <c r="D162" s="1">
        <v>24.4</v>
      </c>
      <c r="E162" s="1">
        <v>122.5</v>
      </c>
      <c r="F162" s="17">
        <v>-5.9000000000000003E-4</v>
      </c>
      <c r="G162" s="1">
        <v>0</v>
      </c>
      <c r="H162" s="4">
        <v>5.7299999999999997E-2</v>
      </c>
      <c r="I162" s="1">
        <v>0</v>
      </c>
      <c r="J162" s="4">
        <v>2.8400000000000002E-2</v>
      </c>
      <c r="K162" s="4">
        <v>-9.0800000000000006E-2</v>
      </c>
    </row>
    <row r="163" spans="1:11" x14ac:dyDescent="0.15">
      <c r="A163" s="1">
        <v>252.5</v>
      </c>
      <c r="B163" s="1">
        <v>1517.3</v>
      </c>
      <c r="C163" s="1">
        <v>-101860492967936</v>
      </c>
      <c r="D163" s="1">
        <v>24.4</v>
      </c>
      <c r="E163" s="1">
        <v>122.7</v>
      </c>
      <c r="F163" s="17">
        <v>-3.3700000000000001E-4</v>
      </c>
      <c r="G163" s="1">
        <v>0</v>
      </c>
      <c r="H163" s="4">
        <v>2.7400000000000001E-2</v>
      </c>
      <c r="I163" s="1">
        <v>0</v>
      </c>
      <c r="J163" s="4">
        <v>2.7699999999999999E-2</v>
      </c>
      <c r="K163" s="4">
        <v>-9.0899999999999995E-2</v>
      </c>
    </row>
    <row r="164" spans="1:11" x14ac:dyDescent="0.15">
      <c r="A164" s="1">
        <v>253</v>
      </c>
      <c r="B164" s="1">
        <v>1480.9</v>
      </c>
      <c r="C164" s="1">
        <v>-102045411442688</v>
      </c>
      <c r="D164" s="1">
        <v>24.4</v>
      </c>
      <c r="E164" s="1">
        <v>122.9</v>
      </c>
      <c r="F164" s="17">
        <v>-6.3200000000000005E-5</v>
      </c>
      <c r="G164" s="1">
        <v>0</v>
      </c>
      <c r="H164" s="4">
        <v>7.3099999999999997E-3</v>
      </c>
      <c r="I164" s="1">
        <v>0</v>
      </c>
      <c r="J164" s="4">
        <v>2.7099999999999999E-2</v>
      </c>
      <c r="K164" s="4">
        <v>-9.0899999999999995E-2</v>
      </c>
    </row>
    <row r="165" spans="1:11" x14ac:dyDescent="0.15">
      <c r="A165" s="1">
        <v>253.5</v>
      </c>
      <c r="B165" s="1">
        <v>1447.9</v>
      </c>
      <c r="C165" s="1">
        <v>-102182565183488</v>
      </c>
      <c r="D165" s="1">
        <v>24.4</v>
      </c>
      <c r="E165" s="1">
        <v>123.1</v>
      </c>
      <c r="F165" s="17">
        <v>-6.3200000000000005E-5</v>
      </c>
      <c r="G165" s="1">
        <v>0</v>
      </c>
      <c r="H165" s="4">
        <v>7.9900000000000006E-3</v>
      </c>
      <c r="I165" s="1">
        <v>0</v>
      </c>
      <c r="J165" s="4">
        <v>2.6499999999999999E-2</v>
      </c>
      <c r="K165" s="4">
        <v>-9.0899999999999995E-2</v>
      </c>
    </row>
    <row r="166" spans="1:11" x14ac:dyDescent="0.15">
      <c r="A166" s="1">
        <v>254</v>
      </c>
      <c r="B166" s="1">
        <v>1417.5</v>
      </c>
      <c r="C166" s="1">
        <v>-102314526375936</v>
      </c>
      <c r="D166" s="1">
        <v>24.4</v>
      </c>
      <c r="E166" s="1">
        <v>123.3</v>
      </c>
      <c r="F166" s="17">
        <v>2.1100000000000001E-5</v>
      </c>
      <c r="G166" s="1">
        <v>0</v>
      </c>
      <c r="H166" s="4">
        <v>4.0800000000000003E-3</v>
      </c>
      <c r="I166" s="1">
        <v>0</v>
      </c>
      <c r="J166" s="4">
        <v>2.5899999999999999E-2</v>
      </c>
      <c r="K166" s="4">
        <v>-9.0899999999999995E-2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150" zoomScaleNormal="150" workbookViewId="0">
      <selection activeCell="E1" sqref="E1"/>
    </sheetView>
  </sheetViews>
  <sheetFormatPr baseColWidth="10" defaultColWidth="8.83203125" defaultRowHeight="13" x14ac:dyDescent="0.15"/>
  <cols>
    <col min="1" max="1" width="7.1640625" customWidth="1"/>
    <col min="2" max="2" width="6.83203125" customWidth="1"/>
    <col min="3" max="3" width="7.83203125" customWidth="1"/>
    <col min="4" max="4" width="7" customWidth="1"/>
    <col min="5" max="5" width="7.6640625" customWidth="1"/>
    <col min="6" max="6" width="7.33203125" customWidth="1"/>
    <col min="7" max="7" width="8.1640625" customWidth="1"/>
    <col min="9" max="9" width="9.6640625" style="18" customWidth="1"/>
    <col min="10" max="10" width="9" style="18" customWidth="1"/>
    <col min="11" max="11" width="10.33203125" style="18" customWidth="1"/>
    <col min="12" max="12" width="10.5" customWidth="1"/>
  </cols>
  <sheetData>
    <row r="1" spans="1:12" x14ac:dyDescent="0.15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s="8" t="s">
        <v>63</v>
      </c>
      <c r="J1" s="8" t="s">
        <v>64</v>
      </c>
      <c r="K1" s="8" t="s">
        <v>65</v>
      </c>
      <c r="L1" s="8" t="s">
        <v>66</v>
      </c>
    </row>
    <row r="2" spans="1:12" x14ac:dyDescent="0.15">
      <c r="A2">
        <v>1600</v>
      </c>
      <c r="B2">
        <f>A2-273</f>
        <v>1327</v>
      </c>
      <c r="C2">
        <v>0.44600000000000001</v>
      </c>
      <c r="D2">
        <v>0.47499999999999998</v>
      </c>
      <c r="E2">
        <v>0.36599999999999999</v>
      </c>
      <c r="F2">
        <v>0.43099999999999999</v>
      </c>
      <c r="G2">
        <f>(F2+H2)/2</f>
        <v>0.42199999999999999</v>
      </c>
      <c r="H2">
        <v>0.41299999999999998</v>
      </c>
      <c r="I2" s="18">
        <f>POWER(1/A2-(LN(E2/G2))/(14388*(1/1.1-1/0.85)),-1)</f>
        <v>1700.7034317519585</v>
      </c>
      <c r="J2" s="18">
        <f>I2-273</f>
        <v>1427.7034317519585</v>
      </c>
      <c r="K2" s="18">
        <f>POWER(1/A2-(LN(C2/D2))/(14388*(1/0.65-1/0.467)),-1)</f>
        <v>1618.8107773131896</v>
      </c>
      <c r="L2" s="18">
        <f>K2-273</f>
        <v>1345.8107773131896</v>
      </c>
    </row>
    <row r="3" spans="1:12" x14ac:dyDescent="0.15">
      <c r="A3">
        <v>1700</v>
      </c>
      <c r="B3">
        <f t="shared" ref="B3:B14" si="0">A3-273</f>
        <v>1427</v>
      </c>
      <c r="C3">
        <v>0.44400000000000001</v>
      </c>
      <c r="D3">
        <v>0.47299999999999998</v>
      </c>
      <c r="E3">
        <f>(E2+E4)/2</f>
        <v>0.36499999999999999</v>
      </c>
      <c r="F3">
        <f>(F2+F4)/2</f>
        <v>0.42799999999999999</v>
      </c>
      <c r="G3">
        <f>(G2+G4)/2</f>
        <v>0.41899999999999998</v>
      </c>
      <c r="H3">
        <f>(H2+H4)/2</f>
        <v>0.41</v>
      </c>
      <c r="I3" s="18">
        <f t="shared" ref="I3:I14" si="1">POWER(1/A3-(LN(E3/G3))/(14388*(1/1.1-1/0.85)),-1)</f>
        <v>1810.3787381631878</v>
      </c>
      <c r="J3" s="18">
        <f t="shared" ref="J3:J14" si="2">I3-273</f>
        <v>1537.3787381631878</v>
      </c>
      <c r="K3" s="18">
        <f t="shared" ref="K3:K14" si="3">POWER(1/A3-(LN(C3/D3))/(14388*(1/0.65-1/0.467)),-1)</f>
        <v>1721.3451446977649</v>
      </c>
      <c r="L3" s="18">
        <f t="shared" ref="L3:L14" si="4">K3-273</f>
        <v>1448.3451446977649</v>
      </c>
    </row>
    <row r="4" spans="1:12" x14ac:dyDescent="0.15">
      <c r="A4">
        <v>1800</v>
      </c>
      <c r="B4">
        <f t="shared" si="0"/>
        <v>1527</v>
      </c>
      <c r="C4">
        <v>0.442</v>
      </c>
      <c r="D4">
        <v>0.47199999999999998</v>
      </c>
      <c r="E4">
        <v>0.36399999999999999</v>
      </c>
      <c r="F4">
        <v>0.42499999999999999</v>
      </c>
      <c r="G4">
        <f t="shared" ref="G4:G14" si="5">(F4+H4)/2</f>
        <v>0.41599999999999998</v>
      </c>
      <c r="H4">
        <v>0.40699999999999997</v>
      </c>
      <c r="I4" s="18">
        <f t="shared" si="1"/>
        <v>1919.9549267172893</v>
      </c>
      <c r="J4" s="18">
        <f t="shared" si="2"/>
        <v>1646.9549267172893</v>
      </c>
      <c r="K4" s="18">
        <f t="shared" si="3"/>
        <v>1824.8681688093106</v>
      </c>
      <c r="L4" s="18">
        <f t="shared" si="4"/>
        <v>1551.8681688093106</v>
      </c>
    </row>
    <row r="5" spans="1:12" x14ac:dyDescent="0.15">
      <c r="A5">
        <v>1900</v>
      </c>
      <c r="B5">
        <f t="shared" si="0"/>
        <v>1627</v>
      </c>
      <c r="C5">
        <v>0.44</v>
      </c>
      <c r="D5">
        <v>0.47</v>
      </c>
      <c r="E5">
        <f>(E4+E6)/2</f>
        <v>0.36249999999999999</v>
      </c>
      <c r="F5">
        <f>(F4+F6)/2</f>
        <v>0.42199999999999999</v>
      </c>
      <c r="G5">
        <f>(G4+G6)/2</f>
        <v>0.41300000000000003</v>
      </c>
      <c r="H5">
        <f>(H4+H6)/2</f>
        <v>0.40400000000000003</v>
      </c>
      <c r="I5" s="18">
        <f t="shared" si="1"/>
        <v>2030.8124797270352</v>
      </c>
      <c r="J5" s="18">
        <f t="shared" si="2"/>
        <v>1757.8124797270352</v>
      </c>
      <c r="K5" s="18">
        <f t="shared" si="3"/>
        <v>1927.8530990434408</v>
      </c>
      <c r="L5" s="18">
        <f t="shared" si="4"/>
        <v>1654.8530990434408</v>
      </c>
    </row>
    <row r="6" spans="1:12" x14ac:dyDescent="0.15">
      <c r="A6">
        <v>2000</v>
      </c>
      <c r="B6">
        <f t="shared" si="0"/>
        <v>1727</v>
      </c>
      <c r="C6">
        <v>0.438</v>
      </c>
      <c r="D6">
        <v>0.46899999999999997</v>
      </c>
      <c r="E6">
        <v>0.36099999999999999</v>
      </c>
      <c r="F6">
        <v>0.41899999999999998</v>
      </c>
      <c r="G6">
        <f t="shared" si="5"/>
        <v>0.41000000000000003</v>
      </c>
      <c r="H6">
        <v>0.40100000000000002</v>
      </c>
      <c r="I6" s="18">
        <f t="shared" si="1"/>
        <v>2141.7165611211631</v>
      </c>
      <c r="J6" s="18">
        <f t="shared" si="2"/>
        <v>1868.7165611211631</v>
      </c>
      <c r="K6" s="18">
        <f t="shared" si="3"/>
        <v>2032.040154285673</v>
      </c>
      <c r="L6" s="18">
        <f t="shared" si="4"/>
        <v>1759.040154285673</v>
      </c>
    </row>
    <row r="7" spans="1:12" x14ac:dyDescent="0.15">
      <c r="A7">
        <v>2100</v>
      </c>
      <c r="B7">
        <f t="shared" si="0"/>
        <v>1827</v>
      </c>
      <c r="C7">
        <v>0.436</v>
      </c>
      <c r="D7">
        <v>0.46700000000000003</v>
      </c>
      <c r="E7">
        <f>(E6+E8)/2</f>
        <v>0.36</v>
      </c>
      <c r="F7">
        <f>(F6+F8)/2</f>
        <v>0.41699999999999998</v>
      </c>
      <c r="G7">
        <f>(G6+G8)/2</f>
        <v>0.40775</v>
      </c>
      <c r="H7">
        <f>(H6+H8)/2</f>
        <v>0.39850000000000002</v>
      </c>
      <c r="I7" s="18">
        <f t="shared" si="1"/>
        <v>2253.1908822112673</v>
      </c>
      <c r="J7" s="18">
        <f t="shared" si="2"/>
        <v>1980.1908822112673</v>
      </c>
      <c r="K7" s="18">
        <f t="shared" si="3"/>
        <v>2135.5119614299747</v>
      </c>
      <c r="L7" s="18">
        <f t="shared" si="4"/>
        <v>1862.5119614299747</v>
      </c>
    </row>
    <row r="8" spans="1:12" x14ac:dyDescent="0.15">
      <c r="A8">
        <v>2200</v>
      </c>
      <c r="B8">
        <f t="shared" si="0"/>
        <v>1927</v>
      </c>
      <c r="C8">
        <v>0.434</v>
      </c>
      <c r="D8">
        <v>0.46600000000000003</v>
      </c>
      <c r="E8">
        <v>0.35899999999999999</v>
      </c>
      <c r="F8">
        <v>0.41499999999999998</v>
      </c>
      <c r="G8">
        <f t="shared" si="5"/>
        <v>0.40549999999999997</v>
      </c>
      <c r="H8">
        <v>0.39600000000000002</v>
      </c>
      <c r="I8" s="18">
        <f t="shared" si="1"/>
        <v>2364.707415985346</v>
      </c>
      <c r="J8" s="18">
        <f t="shared" si="2"/>
        <v>2091.707415985346</v>
      </c>
      <c r="K8" s="18">
        <f t="shared" si="3"/>
        <v>2240.4252234199612</v>
      </c>
      <c r="L8" s="18">
        <f t="shared" si="4"/>
        <v>1967.4252234199612</v>
      </c>
    </row>
    <row r="9" spans="1:12" x14ac:dyDescent="0.15">
      <c r="A9">
        <v>2300</v>
      </c>
      <c r="B9">
        <f t="shared" si="0"/>
        <v>2027</v>
      </c>
      <c r="C9">
        <v>0.432</v>
      </c>
      <c r="D9">
        <v>0.46400000000000002</v>
      </c>
      <c r="E9">
        <f>(E8+E10)/2</f>
        <v>0.35699999999999998</v>
      </c>
      <c r="F9">
        <f>(F8+F10)/2</f>
        <v>0.41149999999999998</v>
      </c>
      <c r="G9">
        <f>(G8+G10)/2</f>
        <v>0.40249999999999997</v>
      </c>
      <c r="H9">
        <f>(H8+H10)/2</f>
        <v>0.39350000000000002</v>
      </c>
      <c r="I9" s="18">
        <f t="shared" si="1"/>
        <v>2477.6974785429347</v>
      </c>
      <c r="J9" s="18">
        <f t="shared" si="2"/>
        <v>2204.6974785429347</v>
      </c>
      <c r="K9" s="18">
        <f t="shared" si="3"/>
        <v>2344.4220990672352</v>
      </c>
      <c r="L9" s="18">
        <f t="shared" si="4"/>
        <v>2071.4220990672352</v>
      </c>
    </row>
    <row r="10" spans="1:12" x14ac:dyDescent="0.15">
      <c r="A10">
        <v>2400</v>
      </c>
      <c r="B10">
        <f t="shared" si="0"/>
        <v>2127</v>
      </c>
      <c r="C10">
        <v>0.43</v>
      </c>
      <c r="D10">
        <v>0.46300000000000002</v>
      </c>
      <c r="E10">
        <v>0.35499999999999998</v>
      </c>
      <c r="F10">
        <v>0.40799999999999997</v>
      </c>
      <c r="G10">
        <f t="shared" si="5"/>
        <v>0.39949999999999997</v>
      </c>
      <c r="H10">
        <v>0.39100000000000001</v>
      </c>
      <c r="I10" s="18">
        <f t="shared" si="1"/>
        <v>2590.8820809152371</v>
      </c>
      <c r="J10" s="18">
        <f t="shared" si="2"/>
        <v>2317.8820809152371</v>
      </c>
      <c r="K10" s="18">
        <f t="shared" si="3"/>
        <v>2450.1266615557947</v>
      </c>
      <c r="L10" s="18">
        <f t="shared" si="4"/>
        <v>2177.1266615557947</v>
      </c>
    </row>
    <row r="11" spans="1:12" x14ac:dyDescent="0.15">
      <c r="A11">
        <v>2500</v>
      </c>
      <c r="B11">
        <f t="shared" si="0"/>
        <v>2227</v>
      </c>
      <c r="C11">
        <v>0.42799999999999999</v>
      </c>
      <c r="D11">
        <v>0.46200000000000002</v>
      </c>
      <c r="E11">
        <f>(E10+E12)/2</f>
        <v>0.35349999999999998</v>
      </c>
      <c r="F11">
        <f>(F10+F12)/2</f>
        <v>0.40600000000000003</v>
      </c>
      <c r="G11">
        <f>(G10+G12)/2</f>
        <v>0.39724999999999999</v>
      </c>
      <c r="H11">
        <f>(H10+H12)/2</f>
        <v>0.38850000000000001</v>
      </c>
      <c r="I11" s="18">
        <f t="shared" si="1"/>
        <v>2705.1173246977364</v>
      </c>
      <c r="J11" s="18">
        <f t="shared" si="2"/>
        <v>2432.1173246977364</v>
      </c>
      <c r="K11" s="18">
        <f t="shared" si="3"/>
        <v>2556.320213490294</v>
      </c>
      <c r="L11" s="18">
        <f t="shared" si="4"/>
        <v>2283.320213490294</v>
      </c>
    </row>
    <row r="12" spans="1:12" x14ac:dyDescent="0.15">
      <c r="A12">
        <v>2600</v>
      </c>
      <c r="B12">
        <f t="shared" si="0"/>
        <v>2327</v>
      </c>
      <c r="C12">
        <v>0.42599999999999999</v>
      </c>
      <c r="D12">
        <v>0.46</v>
      </c>
      <c r="E12">
        <v>0.35199999999999998</v>
      </c>
      <c r="F12">
        <v>0.40400000000000003</v>
      </c>
      <c r="G12">
        <f t="shared" si="5"/>
        <v>0.39500000000000002</v>
      </c>
      <c r="H12">
        <v>0.38600000000000001</v>
      </c>
      <c r="I12" s="18">
        <f t="shared" si="1"/>
        <v>2819.6317602888248</v>
      </c>
      <c r="J12" s="18">
        <f t="shared" si="2"/>
        <v>2546.6317602888248</v>
      </c>
      <c r="K12" s="18">
        <f t="shared" si="3"/>
        <v>2661.2529100121487</v>
      </c>
      <c r="L12" s="18">
        <f t="shared" si="4"/>
        <v>2388.2529100121487</v>
      </c>
    </row>
    <row r="13" spans="1:12" x14ac:dyDescent="0.15">
      <c r="A13">
        <v>2700</v>
      </c>
      <c r="B13">
        <f t="shared" si="0"/>
        <v>2427</v>
      </c>
      <c r="C13">
        <v>0.42399999999999999</v>
      </c>
      <c r="D13">
        <v>0.45900000000000002</v>
      </c>
      <c r="E13">
        <f>(E12+E14)/2</f>
        <v>0.35199999999999998</v>
      </c>
      <c r="F13">
        <f>(F12+F14)/2</f>
        <v>0.40200000000000002</v>
      </c>
      <c r="G13">
        <f>(G12+G14)/2</f>
        <v>0.39324999999999999</v>
      </c>
      <c r="H13">
        <f>(H12+H14)/2</f>
        <v>0.38450000000000001</v>
      </c>
      <c r="I13" s="18">
        <f t="shared" si="1"/>
        <v>2927.6968997608483</v>
      </c>
      <c r="J13" s="18">
        <f t="shared" si="2"/>
        <v>2654.6968997608483</v>
      </c>
      <c r="K13" s="18">
        <f t="shared" si="3"/>
        <v>2768.3483698132413</v>
      </c>
      <c r="L13" s="18">
        <f t="shared" si="4"/>
        <v>2495.3483698132413</v>
      </c>
    </row>
    <row r="14" spans="1:12" x14ac:dyDescent="0.15">
      <c r="A14">
        <v>2800</v>
      </c>
      <c r="B14">
        <f t="shared" si="0"/>
        <v>2527</v>
      </c>
      <c r="C14">
        <v>0.42199999999999999</v>
      </c>
      <c r="D14">
        <v>0.45800000000000002</v>
      </c>
      <c r="E14">
        <v>0.35199999999999998</v>
      </c>
      <c r="F14">
        <v>0.4</v>
      </c>
      <c r="G14">
        <f t="shared" si="5"/>
        <v>0.39150000000000001</v>
      </c>
      <c r="H14">
        <v>0.38300000000000001</v>
      </c>
      <c r="I14" s="18">
        <f t="shared" si="1"/>
        <v>3034.9268458375755</v>
      </c>
      <c r="J14" s="18">
        <f t="shared" si="2"/>
        <v>2761.9268458375755</v>
      </c>
      <c r="K14" s="18">
        <f t="shared" si="3"/>
        <v>2876.0007748867138</v>
      </c>
      <c r="L14" s="18">
        <f t="shared" si="4"/>
        <v>2603.0007748867138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53"/>
  <sheetViews>
    <sheetView topLeftCell="R1" workbookViewId="0">
      <selection activeCell="R1" sqref="R1"/>
    </sheetView>
  </sheetViews>
  <sheetFormatPr baseColWidth="10" defaultColWidth="9.1640625" defaultRowHeight="11" x14ac:dyDescent="0.15"/>
  <cols>
    <col min="1" max="1" width="4" style="12" customWidth="1"/>
    <col min="2" max="2" width="3.6640625" style="12" customWidth="1"/>
    <col min="3" max="3" width="7.6640625" style="19" customWidth="1"/>
    <col min="4" max="4" width="6.33203125" style="20" customWidth="1"/>
    <col min="5" max="5" width="7.1640625" style="19" customWidth="1"/>
    <col min="6" max="6" width="8.83203125" style="19" customWidth="1"/>
    <col min="7" max="7" width="7.83203125" style="19" customWidth="1"/>
    <col min="8" max="8" width="8.6640625" style="19" customWidth="1"/>
    <col min="9" max="9" width="5.1640625" style="21" customWidth="1"/>
    <col min="10" max="10" width="7.33203125" style="13" customWidth="1"/>
    <col min="11" max="11" width="5" style="22" customWidth="1"/>
    <col min="12" max="12" width="4.5" style="13" customWidth="1"/>
    <col min="13" max="13" width="4.83203125" style="13" customWidth="1"/>
    <col min="14" max="14" width="5.6640625" style="13" customWidth="1"/>
    <col min="15" max="15" width="4.83203125" style="13" customWidth="1"/>
    <col min="16" max="16" width="6.6640625" style="21" customWidth="1"/>
    <col min="17" max="17" width="5.33203125" style="21" customWidth="1"/>
    <col min="18" max="18" width="5.5" style="13" customWidth="1"/>
    <col min="19" max="19" width="7.5" style="22" customWidth="1"/>
    <col min="20" max="20" width="5.33203125" style="22" customWidth="1"/>
    <col min="21" max="21" width="9.1640625" style="16"/>
    <col min="22" max="22" width="7.33203125" style="16" customWidth="1"/>
    <col min="23" max="24" width="9.1640625" style="16"/>
    <col min="25" max="25" width="7.1640625" style="16" customWidth="1"/>
    <col min="26" max="26" width="5.33203125" style="11" customWidth="1"/>
    <col min="27" max="27" width="5.83203125" style="23" customWidth="1"/>
    <col min="28" max="28" width="5.33203125" style="11" customWidth="1"/>
    <col min="29" max="29" width="4.5" style="13" customWidth="1"/>
    <col min="30" max="30" width="7.6640625" style="16" customWidth="1"/>
    <col min="31" max="31" width="8.33203125" style="24" customWidth="1"/>
    <col min="32" max="32" width="8" style="24" customWidth="1"/>
    <col min="33" max="33" width="6.33203125" style="11" customWidth="1"/>
    <col min="34" max="34" width="6" style="11" customWidth="1"/>
    <col min="35" max="35" width="5.5" style="25" customWidth="1"/>
    <col min="36" max="40" width="6.1640625" style="25" customWidth="1"/>
    <col min="41" max="41" width="6.6640625" style="26" customWidth="1"/>
    <col min="42" max="42" width="6.5" style="27" customWidth="1"/>
    <col min="43" max="43" width="6.6640625" style="3" customWidth="1"/>
    <col min="44" max="44" width="6.6640625" style="26" customWidth="1"/>
    <col min="45" max="45" width="6.83203125" style="28" customWidth="1"/>
    <col min="46" max="46" width="7" style="27" customWidth="1"/>
    <col min="47" max="47" width="6.6640625" style="27" customWidth="1"/>
    <col min="48" max="48" width="6.83203125" style="29" customWidth="1"/>
    <col min="49" max="49" width="7" style="30" customWidth="1"/>
    <col min="50" max="50" width="7.1640625" style="31" customWidth="1"/>
    <col min="51" max="51" width="6.5" style="31" customWidth="1"/>
    <col min="52" max="52" width="5.83203125" style="31" customWidth="1"/>
    <col min="53" max="53" width="7.6640625" style="32" customWidth="1"/>
    <col min="54" max="54" width="7" style="30" customWidth="1"/>
    <col min="55" max="55" width="6.33203125" style="31" customWidth="1"/>
    <col min="56" max="56" width="7.1640625" style="31" customWidth="1"/>
    <col min="57" max="57" width="6.6640625" style="31" customWidth="1"/>
    <col min="58" max="58" width="6.83203125" style="32" customWidth="1"/>
    <col min="59" max="59" width="6.6640625" style="30" customWidth="1"/>
    <col min="60" max="60" width="6.33203125" style="28" customWidth="1"/>
    <col min="61" max="61" width="6.33203125" style="33" customWidth="1"/>
    <col min="62" max="62" width="7.1640625" style="13" customWidth="1"/>
    <col min="63" max="63" width="9.33203125" style="13" customWidth="1"/>
    <col min="64" max="64" width="4.5" style="13" customWidth="1"/>
    <col min="65" max="65" width="8.1640625" style="13" customWidth="1"/>
    <col min="66" max="66" width="6.6640625" style="34" customWidth="1"/>
    <col min="67" max="67" width="4.33203125" style="35" customWidth="1"/>
    <col min="68" max="68" width="7.83203125" style="34" customWidth="1"/>
    <col min="69" max="69" width="7.1640625" style="13" customWidth="1"/>
    <col min="70" max="70" width="4.5" style="11" customWidth="1"/>
    <col min="71" max="71" width="4.83203125" style="12" customWidth="1"/>
    <col min="72" max="72" width="7.1640625" style="12" customWidth="1"/>
    <col min="73" max="73" width="8.83203125" style="13" customWidth="1"/>
    <col min="74" max="74" width="7.6640625" style="13" customWidth="1"/>
    <col min="75" max="75" width="7.6640625" style="11" customWidth="1"/>
    <col min="76" max="77" width="7.6640625" style="35" customWidth="1"/>
    <col min="78" max="78" width="7.6640625" style="13" customWidth="1"/>
    <col min="79" max="79" width="7.6640625" style="12" customWidth="1"/>
    <col min="80" max="80" width="7.6640625" style="13" customWidth="1"/>
    <col min="81" max="81" width="5.6640625" style="13" customWidth="1"/>
    <col min="82" max="82" width="6.1640625" style="13" customWidth="1"/>
    <col min="83" max="83" width="6.33203125" style="13" customWidth="1"/>
    <col min="84" max="84" width="5" style="13" customWidth="1"/>
    <col min="85" max="85" width="6.83203125" style="13" customWidth="1"/>
    <col min="86" max="86" width="9.33203125" style="13" customWidth="1"/>
    <col min="87" max="87" width="5.83203125" style="13" customWidth="1"/>
    <col min="88" max="16384" width="9.1640625" style="13"/>
  </cols>
  <sheetData>
    <row r="1" spans="1:88" s="1" customFormat="1" ht="69.5" customHeight="1" x14ac:dyDescent="0.15">
      <c r="A1" s="36" t="s">
        <v>67</v>
      </c>
      <c r="B1" s="36" t="s">
        <v>68</v>
      </c>
      <c r="C1" s="37" t="s">
        <v>69</v>
      </c>
      <c r="D1" s="38" t="s">
        <v>70</v>
      </c>
      <c r="E1" s="37" t="s">
        <v>71</v>
      </c>
      <c r="F1" s="37" t="s">
        <v>72</v>
      </c>
      <c r="G1" s="37" t="s">
        <v>73</v>
      </c>
      <c r="H1" s="37" t="s">
        <v>74</v>
      </c>
      <c r="I1" s="39" t="s">
        <v>75</v>
      </c>
      <c r="J1" s="40" t="s">
        <v>76</v>
      </c>
      <c r="K1" s="41" t="s">
        <v>77</v>
      </c>
      <c r="L1" s="41" t="s">
        <v>78</v>
      </c>
      <c r="M1" s="42" t="s">
        <v>79</v>
      </c>
      <c r="N1" s="42" t="s">
        <v>80</v>
      </c>
      <c r="O1" s="42" t="s">
        <v>81</v>
      </c>
      <c r="P1" s="43" t="s">
        <v>82</v>
      </c>
      <c r="Q1" s="43" t="s">
        <v>83</v>
      </c>
      <c r="R1" s="43" t="s">
        <v>84</v>
      </c>
      <c r="S1" s="43" t="s">
        <v>85</v>
      </c>
      <c r="T1" s="43" t="s">
        <v>86</v>
      </c>
      <c r="U1" s="37" t="s">
        <v>87</v>
      </c>
      <c r="V1" s="37" t="s">
        <v>88</v>
      </c>
      <c r="W1" s="37" t="s">
        <v>89</v>
      </c>
      <c r="X1" s="37" t="s">
        <v>90</v>
      </c>
      <c r="Y1" s="37" t="s">
        <v>91</v>
      </c>
      <c r="Z1" s="44" t="s">
        <v>92</v>
      </c>
      <c r="AA1" s="45" t="s">
        <v>93</v>
      </c>
      <c r="AB1" s="46" t="s">
        <v>94</v>
      </c>
      <c r="AC1" s="41" t="s">
        <v>78</v>
      </c>
      <c r="AD1" s="37" t="s">
        <v>95</v>
      </c>
      <c r="AE1" s="47" t="s">
        <v>96</v>
      </c>
      <c r="AF1" s="47" t="s">
        <v>96</v>
      </c>
      <c r="AG1" s="14" t="s">
        <v>97</v>
      </c>
      <c r="AH1" s="14" t="s">
        <v>98</v>
      </c>
      <c r="AI1" s="48" t="s">
        <v>99</v>
      </c>
      <c r="AJ1" s="48" t="s">
        <v>100</v>
      </c>
      <c r="AK1" s="14" t="s">
        <v>101</v>
      </c>
      <c r="AL1" s="14" t="s">
        <v>102</v>
      </c>
      <c r="AM1" s="48" t="s">
        <v>103</v>
      </c>
      <c r="AN1" s="48" t="s">
        <v>103</v>
      </c>
      <c r="AO1" s="3" t="s">
        <v>104</v>
      </c>
      <c r="AP1" s="3" t="s">
        <v>105</v>
      </c>
      <c r="AQ1" s="3" t="s">
        <v>106</v>
      </c>
      <c r="AR1" s="3" t="s">
        <v>107</v>
      </c>
      <c r="AS1" s="14" t="s">
        <v>108</v>
      </c>
      <c r="AT1" s="3" t="s">
        <v>109</v>
      </c>
      <c r="AU1" s="3" t="s">
        <v>110</v>
      </c>
      <c r="AV1" s="49" t="s">
        <v>111</v>
      </c>
      <c r="AW1" s="48" t="s">
        <v>112</v>
      </c>
      <c r="AX1" s="14" t="s">
        <v>113</v>
      </c>
      <c r="AY1" s="14" t="s">
        <v>114</v>
      </c>
      <c r="AZ1" s="14" t="s">
        <v>115</v>
      </c>
      <c r="BA1" s="47" t="s">
        <v>116</v>
      </c>
      <c r="BB1" s="48" t="s">
        <v>117</v>
      </c>
      <c r="BC1" s="14" t="s">
        <v>118</v>
      </c>
      <c r="BD1" s="14" t="s">
        <v>119</v>
      </c>
      <c r="BE1" s="14" t="s">
        <v>120</v>
      </c>
      <c r="BF1" s="47" t="s">
        <v>121</v>
      </c>
      <c r="BG1" s="48" t="s">
        <v>122</v>
      </c>
      <c r="BH1" s="14" t="s">
        <v>123</v>
      </c>
      <c r="BI1" s="3" t="s">
        <v>124</v>
      </c>
      <c r="BJ1" s="3" t="s">
        <v>125</v>
      </c>
      <c r="BK1" s="3" t="s">
        <v>126</v>
      </c>
      <c r="BL1" s="41" t="s">
        <v>78</v>
      </c>
      <c r="BM1" s="3" t="s">
        <v>127</v>
      </c>
      <c r="BN1" s="50" t="s">
        <v>128</v>
      </c>
      <c r="BO1" s="48" t="s">
        <v>129</v>
      </c>
      <c r="BP1" s="50" t="s">
        <v>130</v>
      </c>
      <c r="BQ1" s="50" t="s">
        <v>131</v>
      </c>
      <c r="BR1" s="14" t="s">
        <v>42</v>
      </c>
      <c r="BS1" s="15" t="s">
        <v>43</v>
      </c>
      <c r="BT1" s="15" t="s">
        <v>44</v>
      </c>
      <c r="BU1" s="3" t="s">
        <v>45</v>
      </c>
      <c r="BV1" s="3" t="s">
        <v>46</v>
      </c>
      <c r="BW1" s="14" t="s">
        <v>132</v>
      </c>
      <c r="BX1" s="48" t="s">
        <v>133</v>
      </c>
      <c r="BY1" s="48" t="s">
        <v>134</v>
      </c>
      <c r="BZ1" s="3" t="s">
        <v>135</v>
      </c>
      <c r="CA1" s="15" t="s">
        <v>136</v>
      </c>
      <c r="CB1" s="3"/>
      <c r="CC1" s="1" t="s">
        <v>137</v>
      </c>
      <c r="CD1" s="1" t="s">
        <v>138</v>
      </c>
      <c r="CE1" s="1" t="s">
        <v>139</v>
      </c>
      <c r="CF1" s="1" t="s">
        <v>140</v>
      </c>
      <c r="CG1" s="1" t="s">
        <v>141</v>
      </c>
      <c r="CH1" s="1" t="s">
        <v>142</v>
      </c>
      <c r="CI1" s="1" t="s">
        <v>143</v>
      </c>
      <c r="CJ1" s="1" t="s">
        <v>144</v>
      </c>
    </row>
    <row r="2" spans="1:88" ht="9" customHeight="1" x14ac:dyDescent="0.15">
      <c r="A2" s="51">
        <v>273</v>
      </c>
      <c r="B2" s="51">
        <f t="shared" ref="B2:B38" si="0">A2-273</f>
        <v>0</v>
      </c>
      <c r="C2" s="52">
        <v>9.9999999999999997E-65</v>
      </c>
      <c r="D2" s="53">
        <v>6.37</v>
      </c>
      <c r="E2" s="52">
        <v>9.9999999999999997E-65</v>
      </c>
      <c r="F2" s="52">
        <v>9.9999999999999997E-65</v>
      </c>
      <c r="G2" s="52">
        <v>9.9999999999999997E-65</v>
      </c>
      <c r="H2" s="52">
        <v>9.9999999999999997E-65</v>
      </c>
      <c r="I2" s="54">
        <v>0.91100000000000003</v>
      </c>
      <c r="J2" s="16">
        <f t="shared" ref="J2:J38" si="1">(1830*1E-27*10000000000000000000)/(H2*10*0.2*3.1415)</f>
        <v>2.9126213592233013E+58</v>
      </c>
      <c r="K2" s="22">
        <v>273</v>
      </c>
      <c r="L2" s="13">
        <f>K2-273</f>
        <v>0</v>
      </c>
      <c r="M2" s="13">
        <v>0</v>
      </c>
      <c r="N2" s="13">
        <v>0</v>
      </c>
      <c r="O2" s="13">
        <v>0</v>
      </c>
      <c r="P2" s="21">
        <v>0</v>
      </c>
      <c r="Q2" s="21">
        <v>0</v>
      </c>
      <c r="R2" s="13">
        <v>0</v>
      </c>
      <c r="S2" s="22">
        <v>0</v>
      </c>
      <c r="T2" s="22">
        <v>0</v>
      </c>
      <c r="U2" s="16">
        <v>0</v>
      </c>
      <c r="V2" s="16">
        <f>1E-64</f>
        <v>9.9999999999999997E-65</v>
      </c>
      <c r="W2" s="16">
        <v>0</v>
      </c>
      <c r="X2" s="16">
        <v>9.9999999999999997E-65</v>
      </c>
      <c r="Y2" s="16">
        <f>1E-64</f>
        <v>9.9999999999999997E-65</v>
      </c>
      <c r="Z2" s="11">
        <v>0</v>
      </c>
      <c r="AA2" s="23">
        <v>0</v>
      </c>
      <c r="AB2" s="11">
        <v>0</v>
      </c>
      <c r="AC2" s="13">
        <f>$K2-273</f>
        <v>0</v>
      </c>
      <c r="AD2" s="16">
        <f>(60000/6)*X2</f>
        <v>9.9999999999999997E-61</v>
      </c>
      <c r="AE2" s="24">
        <f>AD2*129600</f>
        <v>1.2959999999999999E-55</v>
      </c>
      <c r="AF2" s="24">
        <f>(AE2/9120)*100</f>
        <v>1.4210526315789471E-57</v>
      </c>
      <c r="AG2" s="11">
        <f>E2*POWER(0.2,3/2)</f>
        <v>8.9442719099991615E-66</v>
      </c>
      <c r="AH2" s="11">
        <f>F2*63/(1000*POWER(0.2,1/2))</f>
        <v>1.4087228258248675E-65</v>
      </c>
      <c r="AI2" s="25">
        <f>C2*(63*0.2)</f>
        <v>1.26E-63</v>
      </c>
      <c r="AJ2" s="25">
        <f>AG2*AH2</f>
        <v>1.2600000000000003E-130</v>
      </c>
      <c r="AK2" s="25">
        <f>E2*POWER(0.2,3/2)</f>
        <v>8.9442719099991615E-66</v>
      </c>
      <c r="AL2" s="25">
        <f>F2*37/(1000*POWER(0.2,1/2))</f>
        <v>8.2734515167492228E-66</v>
      </c>
      <c r="AM2" s="25">
        <f>C2*37*0.2</f>
        <v>7.4000000000000013E-64</v>
      </c>
      <c r="AN2" s="25">
        <f>AK2*AL2</f>
        <v>7.4000000000000034E-131</v>
      </c>
      <c r="AO2" s="4">
        <v>0.34799999999999998</v>
      </c>
      <c r="AP2" s="27">
        <v>50.3</v>
      </c>
      <c r="AQ2" s="47">
        <v>6.9300000000000004E-3</v>
      </c>
      <c r="AR2" s="1">
        <v>17.5</v>
      </c>
      <c r="AS2" s="28">
        <f>AQ2*1000000*(3.1415*0.1*0.1)/37</f>
        <v>5.8839445945945954</v>
      </c>
      <c r="AT2" s="27">
        <v>2.472</v>
      </c>
      <c r="AU2" s="27">
        <v>102.33799999999999</v>
      </c>
      <c r="AV2" s="29">
        <v>2.4E-2</v>
      </c>
      <c r="AW2" s="30">
        <v>253.012</v>
      </c>
      <c r="AX2" s="31">
        <f>1000000*AV2*(3.1415*0.1*0.1)/63</f>
        <v>11.967619047619049</v>
      </c>
      <c r="AY2" s="17">
        <v>2.8719999999999999</v>
      </c>
      <c r="AZ2" s="17">
        <v>112.53100000000001</v>
      </c>
      <c r="BA2" s="4">
        <v>2.5999999999999999E-2</v>
      </c>
      <c r="BB2" s="6">
        <v>323.20400000000001</v>
      </c>
      <c r="BC2" s="17">
        <f>BA2*1000000*(3.1415*0.1*0.1)/63</f>
        <v>12.964920634920638</v>
      </c>
      <c r="BD2" s="17">
        <v>2.9249999999999998</v>
      </c>
      <c r="BE2" s="31">
        <v>122.254</v>
      </c>
      <c r="BF2" s="32">
        <v>2.4E-2</v>
      </c>
      <c r="BG2" s="30">
        <v>357.63299999999998</v>
      </c>
      <c r="BH2" s="28">
        <f>BF2*1000000*(3.1415*0.1*0.1)/63</f>
        <v>11.967619047619049</v>
      </c>
      <c r="BI2" s="33">
        <v>9.9999999999999997E-65</v>
      </c>
      <c r="BJ2" s="55">
        <f>X2*25*2000</f>
        <v>5.0000000000000001E-60</v>
      </c>
      <c r="BK2" s="16">
        <f>BI2*25*2000*2/100</f>
        <v>1E-61</v>
      </c>
      <c r="BL2" s="13">
        <f>$K2-273</f>
        <v>0</v>
      </c>
      <c r="BM2" s="16">
        <f>BM3</f>
        <v>5.0999999999999998E-60</v>
      </c>
      <c r="BN2" s="34">
        <f>0.036</f>
        <v>3.5999999999999997E-2</v>
      </c>
      <c r="BO2" s="35">
        <f>6</f>
        <v>6</v>
      </c>
      <c r="BP2" s="34">
        <f>BQ2</f>
        <v>6.6752257757561199E-57</v>
      </c>
      <c r="BQ2" s="16">
        <f>70*POWER(2.71828,-39534.9/(BL2+273))*POWER(BL2+273,2)</f>
        <v>6.6752257757561199E-57</v>
      </c>
      <c r="BR2" s="11">
        <v>2.99</v>
      </c>
      <c r="BS2" s="12">
        <v>55</v>
      </c>
      <c r="BT2" s="12">
        <f>BR2*BS2</f>
        <v>164.45000000000002</v>
      </c>
      <c r="BU2" s="16">
        <v>1095</v>
      </c>
      <c r="BV2" s="16">
        <v>1360</v>
      </c>
      <c r="BW2" s="17">
        <v>3.43</v>
      </c>
      <c r="BX2" s="6">
        <v>60</v>
      </c>
      <c r="BY2" s="6">
        <f>BW2*BX2</f>
        <v>205.8</v>
      </c>
      <c r="BZ2" s="16"/>
      <c r="CA2" s="12">
        <v>1375</v>
      </c>
      <c r="CB2" s="16"/>
      <c r="CC2" s="13">
        <f>CD2*CF2</f>
        <v>9120</v>
      </c>
      <c r="CD2" s="13">
        <f>60000/CH2</f>
        <v>16000</v>
      </c>
      <c r="CE2" s="13">
        <f>60000</f>
        <v>60000</v>
      </c>
      <c r="CF2" s="13">
        <v>0.56999999999999995</v>
      </c>
      <c r="CG2" s="13">
        <f>6</f>
        <v>6</v>
      </c>
      <c r="CH2" s="13">
        <v>3.75</v>
      </c>
      <c r="CI2" s="13">
        <f>2*3.1415*0.1</f>
        <v>0.62830000000000008</v>
      </c>
      <c r="CJ2" s="13">
        <v>63</v>
      </c>
    </row>
    <row r="3" spans="1:88" ht="9" customHeight="1" x14ac:dyDescent="0.15">
      <c r="A3" s="56">
        <v>293</v>
      </c>
      <c r="B3" s="51">
        <f t="shared" si="0"/>
        <v>20</v>
      </c>
      <c r="C3" s="57">
        <v>0</v>
      </c>
      <c r="D3" s="58">
        <v>6.99</v>
      </c>
      <c r="E3" s="57">
        <v>0</v>
      </c>
      <c r="F3" s="57">
        <v>0</v>
      </c>
      <c r="G3" s="52">
        <v>9.9999999999999997E-65</v>
      </c>
      <c r="H3" s="52">
        <v>9.9999999999999997E-65</v>
      </c>
      <c r="I3" s="59">
        <v>1</v>
      </c>
      <c r="J3" s="16">
        <f t="shared" si="1"/>
        <v>2.9126213592233013E+58</v>
      </c>
      <c r="K3" s="22">
        <v>293</v>
      </c>
      <c r="L3" s="13">
        <f>K3-273</f>
        <v>20</v>
      </c>
      <c r="M3" s="13">
        <v>0</v>
      </c>
      <c r="N3" s="13">
        <v>0</v>
      </c>
      <c r="O3" s="13">
        <v>0</v>
      </c>
      <c r="P3" s="21">
        <v>0</v>
      </c>
      <c r="Q3" s="21">
        <v>0</v>
      </c>
      <c r="R3" s="13">
        <v>0</v>
      </c>
      <c r="S3" s="22">
        <v>0</v>
      </c>
      <c r="T3" s="22">
        <v>0</v>
      </c>
      <c r="U3" s="16">
        <v>0</v>
      </c>
      <c r="V3" s="16">
        <f>1E-64</f>
        <v>9.9999999999999997E-65</v>
      </c>
      <c r="W3" s="16">
        <v>0</v>
      </c>
      <c r="X3" s="16">
        <v>9.9999999999999997E-65</v>
      </c>
      <c r="Y3" s="16">
        <f t="shared" ref="Y3:Y20" si="2">1E-64</f>
        <v>9.9999999999999997E-65</v>
      </c>
      <c r="Z3" s="11">
        <v>0</v>
      </c>
      <c r="AA3" s="23">
        <v>0</v>
      </c>
      <c r="AB3" s="11">
        <v>0</v>
      </c>
      <c r="AC3" s="13">
        <f t="shared" ref="AC3:AC38" si="3">$K3-273</f>
        <v>20</v>
      </c>
      <c r="AD3" s="16">
        <f t="shared" ref="AD3:AD38" si="4">(60000/6)*X3</f>
        <v>9.9999999999999997E-61</v>
      </c>
      <c r="AE3" s="24">
        <f t="shared" ref="AE3:AE38" si="5">AD3*129600</f>
        <v>1.2959999999999999E-55</v>
      </c>
      <c r="AF3" s="24">
        <f t="shared" ref="AF3:AF38" si="6">(AE3/9120)*100</f>
        <v>1.4210526315789471E-57</v>
      </c>
      <c r="AG3" s="11">
        <f t="shared" ref="AG3:AG38" si="7">E3*POWER(0.2,3/2)</f>
        <v>0</v>
      </c>
      <c r="AH3" s="11">
        <f t="shared" ref="AH3:AH38" si="8">F3*63/(1000*POWER(0.2,1/2))</f>
        <v>0</v>
      </c>
      <c r="AI3" s="25">
        <f t="shared" ref="AI3:AI38" si="9">C3*(63*0.2)</f>
        <v>0</v>
      </c>
      <c r="AJ3" s="25">
        <f t="shared" ref="AJ3:AJ38" si="10">AG3*AH3</f>
        <v>0</v>
      </c>
      <c r="AK3" s="25">
        <f t="shared" ref="AK3:AK38" si="11">E3*POWER(0.2,3/2)</f>
        <v>0</v>
      </c>
      <c r="AL3" s="25">
        <f t="shared" ref="AL3:AL38" si="12">F3*37/(1000*POWER(0.2,1/2))</f>
        <v>0</v>
      </c>
      <c r="AM3" s="25">
        <f t="shared" ref="AM3:AM38" si="13">C3*37*0.2</f>
        <v>0</v>
      </c>
      <c r="AN3" s="25">
        <f t="shared" ref="AN3:AN38" si="14">AK3*AL3</f>
        <v>0</v>
      </c>
      <c r="AO3" s="4">
        <v>0.36299999999999999</v>
      </c>
      <c r="AP3" s="27">
        <v>51.3</v>
      </c>
      <c r="AQ3" s="47">
        <v>7.0699999999999999E-3</v>
      </c>
      <c r="AR3" s="1">
        <v>18.600000000000001</v>
      </c>
      <c r="AS3" s="28">
        <f t="shared" ref="AS3:AS26" si="15">AQ3*1000000*(3.1415*0.1*0.1)/37</f>
        <v>6.0028121621621633</v>
      </c>
      <c r="AT3" s="27">
        <v>2.7330000000000001</v>
      </c>
      <c r="AU3" s="27">
        <v>102.35899999999999</v>
      </c>
      <c r="AV3" s="29">
        <v>2.7E-2</v>
      </c>
      <c r="AW3" s="30">
        <v>279.74</v>
      </c>
      <c r="AX3" s="31">
        <f t="shared" ref="AX3:AX58" si="16">1000000*AV3*(3.1415*0.1*0.1)/63</f>
        <v>13.463571428571431</v>
      </c>
      <c r="AY3" s="17">
        <v>3.2450000000000001</v>
      </c>
      <c r="AZ3" s="17">
        <v>112.524</v>
      </c>
      <c r="BA3" s="4">
        <v>2.9000000000000001E-2</v>
      </c>
      <c r="BB3" s="6">
        <v>365.13200000000001</v>
      </c>
      <c r="BC3" s="17">
        <f t="shared" ref="BC3:BC48" si="17">BA3*1000000*(3.1415*0.1*0.1)/63</f>
        <v>14.46087301587302</v>
      </c>
      <c r="BD3" s="17">
        <v>3.1549999999999998</v>
      </c>
      <c r="BE3" s="31">
        <v>122.747</v>
      </c>
      <c r="BF3" s="32">
        <v>2.5999999999999999E-2</v>
      </c>
      <c r="BG3" s="30">
        <v>387.22199999999998</v>
      </c>
      <c r="BH3" s="28">
        <f t="shared" ref="BH3:BH66" si="18">BF3*1000000*(3.1415*0.1*0.1)/63</f>
        <v>12.964920634920638</v>
      </c>
      <c r="BI3" s="33">
        <v>9.9999999999999997E-65</v>
      </c>
      <c r="BJ3" s="55">
        <f t="shared" ref="BJ3:BJ38" si="19">X3*25*2000</f>
        <v>5.0000000000000001E-60</v>
      </c>
      <c r="BK3" s="16">
        <f t="shared" ref="BK3:BK38" si="20">BI3*25*2000*2/100</f>
        <v>1E-61</v>
      </c>
      <c r="BL3" s="13">
        <f t="shared" ref="BL3:BL38" si="21">$K3-273</f>
        <v>20</v>
      </c>
      <c r="BM3" s="16">
        <f>BJ3+BK3</f>
        <v>5.0999999999999998E-60</v>
      </c>
      <c r="BN3" s="34">
        <f t="shared" ref="BN3:BN38" si="22">0.036</f>
        <v>3.5999999999999997E-2</v>
      </c>
      <c r="BO3" s="35">
        <f>6</f>
        <v>6</v>
      </c>
      <c r="BP3" s="34">
        <f t="shared" ref="BP3:BP38" si="23">70*POWER(2.71828,-52325.6/(BL3+273))*POWER(BL3+273,2)</f>
        <v>1.6600316356109327E-71</v>
      </c>
      <c r="BQ3" s="16">
        <f t="shared" ref="BQ3:BQ25" si="24">70*POWER(2.71828,-39534.9/(BL3+273))*POWER(BL3+273,2)</f>
        <v>1.5097691228174411E-52</v>
      </c>
      <c r="BR3" s="11">
        <v>3.48</v>
      </c>
      <c r="BS3" s="12">
        <v>60</v>
      </c>
      <c r="BT3" s="12">
        <f t="shared" ref="BT3:BT14" si="25">BR3*BS3</f>
        <v>208.8</v>
      </c>
      <c r="BU3" s="16">
        <v>1174</v>
      </c>
      <c r="BV3" s="16">
        <v>1445</v>
      </c>
      <c r="BW3" s="17">
        <v>8.27</v>
      </c>
      <c r="BX3" s="6">
        <v>100</v>
      </c>
      <c r="BY3" s="6">
        <f>BW3*BX3</f>
        <v>827</v>
      </c>
      <c r="BZ3" s="16"/>
      <c r="CA3" s="12">
        <v>1850</v>
      </c>
      <c r="CB3" s="16"/>
    </row>
    <row r="4" spans="1:88" ht="9" customHeight="1" x14ac:dyDescent="0.15">
      <c r="A4" s="56">
        <v>300</v>
      </c>
      <c r="B4" s="51">
        <f t="shared" si="0"/>
        <v>27</v>
      </c>
      <c r="C4" s="57">
        <v>1E-4</v>
      </c>
      <c r="D4" s="58">
        <v>7.2</v>
      </c>
      <c r="E4" s="57">
        <v>3.7269999999999999</v>
      </c>
      <c r="F4" s="57">
        <v>2.683E-2</v>
      </c>
      <c r="G4" s="52">
        <v>9.9999999999999997E-65</v>
      </c>
      <c r="H4" s="52">
        <v>9.9999999999999997E-65</v>
      </c>
      <c r="I4" s="59">
        <v>1.03</v>
      </c>
      <c r="J4" s="16">
        <f t="shared" si="1"/>
        <v>2.9126213592233013E+58</v>
      </c>
      <c r="K4" s="51">
        <v>300</v>
      </c>
      <c r="L4" s="13">
        <f>K4-273</f>
        <v>27</v>
      </c>
      <c r="M4" s="60">
        <v>0</v>
      </c>
      <c r="N4" s="61">
        <v>0</v>
      </c>
      <c r="O4" s="60">
        <v>1.0000000000000001E-32</v>
      </c>
      <c r="P4" s="62">
        <v>0.47</v>
      </c>
      <c r="Q4" s="62">
        <v>0.505</v>
      </c>
      <c r="R4" s="63">
        <v>0</v>
      </c>
      <c r="S4" s="63">
        <v>0</v>
      </c>
      <c r="T4" s="62">
        <v>2.4E-2</v>
      </c>
      <c r="U4" s="52">
        <v>0</v>
      </c>
      <c r="V4" s="64">
        <v>1.1000000000000001E-3</v>
      </c>
      <c r="W4" s="52">
        <v>0</v>
      </c>
      <c r="X4" s="52">
        <v>9.9999999999999997E-65</v>
      </c>
      <c r="Y4" s="16">
        <f t="shared" si="2"/>
        <v>9.9999999999999997E-65</v>
      </c>
      <c r="Z4" s="53">
        <v>6.03</v>
      </c>
      <c r="AA4" s="65">
        <v>1</v>
      </c>
      <c r="AB4" s="66">
        <v>5.65</v>
      </c>
      <c r="AC4" s="13">
        <f t="shared" si="3"/>
        <v>27</v>
      </c>
      <c r="AD4" s="16">
        <f t="shared" si="4"/>
        <v>9.9999999999999997E-61</v>
      </c>
      <c r="AE4" s="24">
        <f t="shared" si="5"/>
        <v>1.2959999999999999E-55</v>
      </c>
      <c r="AF4" s="24">
        <f t="shared" si="6"/>
        <v>1.4210526315789471E-57</v>
      </c>
      <c r="AG4" s="11">
        <f t="shared" si="7"/>
        <v>0.33335301408566875</v>
      </c>
      <c r="AH4" s="11">
        <f t="shared" si="8"/>
        <v>3.7796033416881199E-3</v>
      </c>
      <c r="AI4" s="25">
        <f t="shared" si="9"/>
        <v>1.2600000000000003E-3</v>
      </c>
      <c r="AJ4" s="25">
        <f t="shared" si="10"/>
        <v>1.2599421660000004E-3</v>
      </c>
      <c r="AK4" s="25">
        <f t="shared" si="11"/>
        <v>0.33335301408566875</v>
      </c>
      <c r="AL4" s="25">
        <f t="shared" si="12"/>
        <v>2.2197670419438161E-3</v>
      </c>
      <c r="AM4" s="25">
        <f t="shared" si="13"/>
        <v>7.400000000000001E-4</v>
      </c>
      <c r="AN4" s="25">
        <f t="shared" si="14"/>
        <v>7.3996603400000019E-4</v>
      </c>
      <c r="AO4" s="4">
        <v>0.371</v>
      </c>
      <c r="AP4" s="27">
        <v>51.3</v>
      </c>
      <c r="AQ4" s="47">
        <v>7.2399999999999999E-3</v>
      </c>
      <c r="AR4" s="1">
        <v>19.100000000000001</v>
      </c>
      <c r="AS4" s="28">
        <f t="shared" si="15"/>
        <v>6.1471513513513525</v>
      </c>
      <c r="AT4" s="27">
        <v>3.0219999999999998</v>
      </c>
      <c r="AU4" s="27">
        <v>102.34099999999999</v>
      </c>
      <c r="AV4" s="29">
        <v>0.03</v>
      </c>
      <c r="AW4" s="30">
        <v>309.29000000000002</v>
      </c>
      <c r="AX4" s="31">
        <f t="shared" si="16"/>
        <v>14.959523809523812</v>
      </c>
      <c r="AY4" s="17">
        <v>3.669</v>
      </c>
      <c r="AZ4" s="17">
        <v>112.47799999999999</v>
      </c>
      <c r="BA4" s="4">
        <v>3.3000000000000002E-2</v>
      </c>
      <c r="BB4" s="6">
        <v>412.68299999999999</v>
      </c>
      <c r="BC4" s="17">
        <f t="shared" si="17"/>
        <v>16.455476190476194</v>
      </c>
      <c r="BD4" s="17">
        <v>3.3940000000000001</v>
      </c>
      <c r="BE4" s="31">
        <v>122.761</v>
      </c>
      <c r="BF4" s="32">
        <v>2.8000000000000001E-2</v>
      </c>
      <c r="BG4" s="30">
        <v>416.589</v>
      </c>
      <c r="BH4" s="28">
        <f t="shared" si="18"/>
        <v>13.962222222222223</v>
      </c>
      <c r="BI4" s="33">
        <v>9.9999999999999997E-65</v>
      </c>
      <c r="BJ4" s="55">
        <f t="shared" si="19"/>
        <v>5.0000000000000001E-60</v>
      </c>
      <c r="BK4" s="16">
        <f t="shared" si="20"/>
        <v>1E-61</v>
      </c>
      <c r="BL4" s="13">
        <f t="shared" si="21"/>
        <v>27</v>
      </c>
      <c r="BM4" s="16">
        <f>(BJ4+BK4)+(BJ2+BK2)</f>
        <v>1.02E-59</v>
      </c>
      <c r="BN4" s="34">
        <f t="shared" si="22"/>
        <v>3.5999999999999997E-2</v>
      </c>
      <c r="BO4" s="35">
        <f>6</f>
        <v>6</v>
      </c>
      <c r="BP4" s="34">
        <f t="shared" si="23"/>
        <v>1.1228636634070506E-69</v>
      </c>
      <c r="BQ4" s="16">
        <f t="shared" si="24"/>
        <v>3.6876469740871384E-51</v>
      </c>
      <c r="BR4" s="11">
        <v>3.97</v>
      </c>
      <c r="BS4" s="12">
        <v>65</v>
      </c>
      <c r="BT4" s="12">
        <f t="shared" si="25"/>
        <v>258.05</v>
      </c>
      <c r="BU4" s="16">
        <v>1257</v>
      </c>
      <c r="BV4" s="16">
        <v>1523</v>
      </c>
      <c r="BW4" s="17">
        <v>14.9</v>
      </c>
      <c r="BX4" s="35">
        <v>140</v>
      </c>
      <c r="BY4" s="6">
        <f>BW4*BX4</f>
        <v>2086</v>
      </c>
      <c r="BZ4" s="16"/>
      <c r="CA4" s="12">
        <v>2400</v>
      </c>
      <c r="CB4" s="16"/>
    </row>
    <row r="5" spans="1:88" ht="9" customHeight="1" x14ac:dyDescent="0.15">
      <c r="A5" s="56">
        <v>400</v>
      </c>
      <c r="B5" s="51">
        <f t="shared" si="0"/>
        <v>127</v>
      </c>
      <c r="C5" s="57">
        <v>6.2399999999999999E-3</v>
      </c>
      <c r="D5" s="58">
        <v>10.26</v>
      </c>
      <c r="E5" s="57">
        <v>24.67</v>
      </c>
      <c r="F5" s="57">
        <v>0.253</v>
      </c>
      <c r="G5" s="52">
        <v>9.9999999999999997E-65</v>
      </c>
      <c r="H5" s="52">
        <v>9.9999999999999997E-65</v>
      </c>
      <c r="I5" s="59">
        <v>1.4670000000000001</v>
      </c>
      <c r="J5" s="16">
        <f t="shared" si="1"/>
        <v>2.9126213592233013E+58</v>
      </c>
      <c r="K5" s="56">
        <v>400</v>
      </c>
      <c r="L5" s="13">
        <f>K5-273</f>
        <v>127</v>
      </c>
      <c r="M5" s="60">
        <v>0</v>
      </c>
      <c r="N5" s="61">
        <v>0</v>
      </c>
      <c r="O5" s="60">
        <v>0</v>
      </c>
      <c r="P5" s="67">
        <v>0.46800000000000003</v>
      </c>
      <c r="Q5" s="67">
        <v>0.501</v>
      </c>
      <c r="R5" s="63">
        <v>0</v>
      </c>
      <c r="S5" s="63">
        <v>0</v>
      </c>
      <c r="T5" s="67">
        <v>3.4000000000000002E-2</v>
      </c>
      <c r="U5" s="52">
        <v>0</v>
      </c>
      <c r="V5" s="57">
        <v>4.9500000000000004E-3</v>
      </c>
      <c r="W5" s="52">
        <v>0</v>
      </c>
      <c r="X5" s="52">
        <v>9.9999999999999997E-65</v>
      </c>
      <c r="Y5" s="16">
        <f t="shared" si="2"/>
        <v>9.9999999999999997E-65</v>
      </c>
      <c r="Z5" s="58">
        <v>6.05</v>
      </c>
      <c r="AA5" s="68">
        <v>1.0004999999999999</v>
      </c>
      <c r="AB5" s="69">
        <v>8</v>
      </c>
      <c r="AC5" s="13">
        <f t="shared" si="3"/>
        <v>127</v>
      </c>
      <c r="AD5" s="16">
        <f t="shared" si="4"/>
        <v>9.9999999999999997E-61</v>
      </c>
      <c r="AE5" s="24">
        <f t="shared" si="5"/>
        <v>1.2959999999999999E-55</v>
      </c>
      <c r="AF5" s="24">
        <f t="shared" si="6"/>
        <v>1.4210526315789471E-57</v>
      </c>
      <c r="AG5" s="11">
        <f t="shared" si="7"/>
        <v>2.2065518801967934</v>
      </c>
      <c r="AH5" s="11">
        <f t="shared" si="8"/>
        <v>3.5640687493369148E-2</v>
      </c>
      <c r="AI5" s="25">
        <f t="shared" si="9"/>
        <v>7.8624000000000013E-2</v>
      </c>
      <c r="AJ5" s="25">
        <f t="shared" si="10"/>
        <v>7.8643026000000033E-2</v>
      </c>
      <c r="AK5" s="25">
        <f t="shared" si="11"/>
        <v>2.2065518801967934</v>
      </c>
      <c r="AL5" s="25">
        <f t="shared" si="12"/>
        <v>2.0931832337375535E-2</v>
      </c>
      <c r="AM5" s="25">
        <f t="shared" si="13"/>
        <v>4.6176000000000002E-2</v>
      </c>
      <c r="AN5" s="25">
        <f t="shared" si="14"/>
        <v>4.6187174000000025E-2</v>
      </c>
      <c r="AO5" s="4">
        <v>0.38100000000000001</v>
      </c>
      <c r="AP5" s="27">
        <v>51.3</v>
      </c>
      <c r="AQ5" s="47">
        <v>7.4099999999999999E-3</v>
      </c>
      <c r="AR5" s="1">
        <v>19.5</v>
      </c>
      <c r="AS5" s="28">
        <f t="shared" si="15"/>
        <v>6.2914905405405417</v>
      </c>
      <c r="AT5" s="27">
        <v>3.3439999999999999</v>
      </c>
      <c r="AU5" s="27">
        <v>102.31699999999999</v>
      </c>
      <c r="AV5" s="29">
        <v>3.3000000000000002E-2</v>
      </c>
      <c r="AW5" s="30">
        <v>342.16</v>
      </c>
      <c r="AX5" s="31">
        <f t="shared" si="16"/>
        <v>16.455476190476194</v>
      </c>
      <c r="AY5" s="17">
        <v>4.1500000000000004</v>
      </c>
      <c r="AZ5" s="17">
        <v>112.432</v>
      </c>
      <c r="BA5" s="4">
        <v>3.6999999999999998E-2</v>
      </c>
      <c r="BB5" s="6">
        <v>466.642</v>
      </c>
      <c r="BC5" s="17">
        <f t="shared" si="17"/>
        <v>18.450079365079368</v>
      </c>
      <c r="BD5" s="17">
        <v>3.6509999999999998</v>
      </c>
      <c r="BE5" s="31">
        <v>122.74</v>
      </c>
      <c r="BF5" s="32">
        <v>0.03</v>
      </c>
      <c r="BG5" s="30">
        <v>448.15300000000002</v>
      </c>
      <c r="BH5" s="28">
        <f t="shared" si="18"/>
        <v>14.959523809523812</v>
      </c>
      <c r="BI5" s="33">
        <v>9.9999999999999997E-65</v>
      </c>
      <c r="BJ5" s="55">
        <f t="shared" si="19"/>
        <v>5.0000000000000001E-60</v>
      </c>
      <c r="BK5" s="16">
        <f t="shared" si="20"/>
        <v>1E-61</v>
      </c>
      <c r="BL5" s="13">
        <f t="shared" si="21"/>
        <v>127</v>
      </c>
      <c r="BM5" s="16">
        <f t="shared" ref="BM5:BM38" si="26">(BJ5+BK5)+(BJ3+BK3)</f>
        <v>1.02E-59</v>
      </c>
      <c r="BN5" s="34">
        <f t="shared" si="22"/>
        <v>3.5999999999999997E-2</v>
      </c>
      <c r="BO5" s="35">
        <f>6</f>
        <v>6</v>
      </c>
      <c r="BP5" s="34">
        <f t="shared" si="23"/>
        <v>1.7276584219514166E-50</v>
      </c>
      <c r="BQ5" s="16">
        <f t="shared" si="24"/>
        <v>1.3328295548549803E-36</v>
      </c>
      <c r="BR5" s="11">
        <v>4.5199999999999996</v>
      </c>
      <c r="BS5" s="12">
        <v>70</v>
      </c>
      <c r="BT5" s="12">
        <f t="shared" si="25"/>
        <v>316.39999999999998</v>
      </c>
      <c r="BU5" s="16">
        <v>1339</v>
      </c>
      <c r="BV5" s="16">
        <v>1588</v>
      </c>
      <c r="BW5" s="17">
        <f>18.9</f>
        <v>18.899999999999999</v>
      </c>
      <c r="BX5" s="35">
        <v>160</v>
      </c>
      <c r="BY5" s="6">
        <f>BW5*BX5</f>
        <v>3024</v>
      </c>
      <c r="BZ5" s="16"/>
      <c r="CA5" s="12">
        <v>2700</v>
      </c>
      <c r="CB5" s="16"/>
    </row>
    <row r="6" spans="1:88" ht="9" customHeight="1" x14ac:dyDescent="0.15">
      <c r="A6" s="56">
        <v>500</v>
      </c>
      <c r="B6" s="51">
        <f t="shared" si="0"/>
        <v>227</v>
      </c>
      <c r="C6" s="57">
        <v>3.0499999999999999E-2</v>
      </c>
      <c r="D6" s="58">
        <v>13.45</v>
      </c>
      <c r="E6" s="57">
        <v>47.62</v>
      </c>
      <c r="F6" s="57">
        <v>0.64039999999999997</v>
      </c>
      <c r="G6" s="52">
        <v>9.9999999999999997E-65</v>
      </c>
      <c r="H6" s="52">
        <v>9.9999999999999997E-65</v>
      </c>
      <c r="I6" s="59">
        <v>1.9239999999999999</v>
      </c>
      <c r="J6" s="16">
        <f t="shared" si="1"/>
        <v>2.9126213592233013E+58</v>
      </c>
      <c r="K6" s="56">
        <v>500</v>
      </c>
      <c r="L6" s="51">
        <f t="shared" ref="L6:L21" si="27">K6-273</f>
        <v>227</v>
      </c>
      <c r="M6" s="60">
        <v>0</v>
      </c>
      <c r="N6" s="61">
        <v>0</v>
      </c>
      <c r="O6" s="60">
        <v>0</v>
      </c>
      <c r="P6" s="67">
        <v>0.46600000000000003</v>
      </c>
      <c r="Q6" s="67">
        <v>0.498</v>
      </c>
      <c r="R6" s="63">
        <v>0</v>
      </c>
      <c r="S6" s="63">
        <v>0</v>
      </c>
      <c r="T6" s="67">
        <v>4.2000000000000003E-2</v>
      </c>
      <c r="U6" s="52">
        <v>0</v>
      </c>
      <c r="V6" s="57">
        <v>1.4999999999999999E-2</v>
      </c>
      <c r="W6" s="52">
        <v>0</v>
      </c>
      <c r="X6" s="52">
        <v>9.9999999999999997E-65</v>
      </c>
      <c r="Y6" s="16">
        <f t="shared" si="2"/>
        <v>9.9999999999999997E-65</v>
      </c>
      <c r="Z6" s="58">
        <v>6.09</v>
      </c>
      <c r="AA6" s="68">
        <v>1.0009999999999999</v>
      </c>
      <c r="AB6" s="69">
        <v>10.48</v>
      </c>
      <c r="AC6" s="13">
        <f t="shared" si="3"/>
        <v>227</v>
      </c>
      <c r="AD6" s="16">
        <f t="shared" si="4"/>
        <v>9.9999999999999997E-61</v>
      </c>
      <c r="AE6" s="24">
        <f t="shared" si="5"/>
        <v>1.2959999999999999E-55</v>
      </c>
      <c r="AF6" s="24">
        <f t="shared" si="6"/>
        <v>1.4210526315789471E-57</v>
      </c>
      <c r="AG6" s="11">
        <f t="shared" si="7"/>
        <v>4.2592622835416005</v>
      </c>
      <c r="AH6" s="11">
        <f t="shared" si="8"/>
        <v>9.0214609765824516E-2</v>
      </c>
      <c r="AI6" s="25">
        <f t="shared" si="9"/>
        <v>0.38430000000000003</v>
      </c>
      <c r="AJ6" s="25">
        <f t="shared" si="10"/>
        <v>0.3842476848000001</v>
      </c>
      <c r="AK6" s="25">
        <f t="shared" si="11"/>
        <v>4.2592622835416005</v>
      </c>
      <c r="AL6" s="25">
        <f t="shared" si="12"/>
        <v>5.2983183513262012E-2</v>
      </c>
      <c r="AM6" s="25">
        <f t="shared" si="13"/>
        <v>0.22570000000000001</v>
      </c>
      <c r="AN6" s="25">
        <f t="shared" si="14"/>
        <v>0.22566927520000005</v>
      </c>
      <c r="AO6" s="4">
        <v>0.39</v>
      </c>
      <c r="AP6" s="27">
        <v>51.3</v>
      </c>
      <c r="AQ6" s="47">
        <v>7.6E-3</v>
      </c>
      <c r="AR6" s="1">
        <v>20</v>
      </c>
      <c r="AS6" s="28">
        <f t="shared" si="15"/>
        <v>6.4528108108108118</v>
      </c>
      <c r="AT6" s="27">
        <v>3.7</v>
      </c>
      <c r="AU6" s="27">
        <v>102.29300000000001</v>
      </c>
      <c r="AV6" s="29">
        <v>3.5999999999999997E-2</v>
      </c>
      <c r="AW6" s="30">
        <v>378.51499999999999</v>
      </c>
      <c r="AX6" s="31">
        <f t="shared" si="16"/>
        <v>17.951428571428576</v>
      </c>
      <c r="AY6" s="17">
        <v>4.6929999999999996</v>
      </c>
      <c r="AZ6" s="17">
        <v>112.379</v>
      </c>
      <c r="BA6" s="4">
        <v>4.2000000000000003E-2</v>
      </c>
      <c r="BB6" s="6">
        <v>527.423</v>
      </c>
      <c r="BC6" s="17">
        <f t="shared" si="17"/>
        <v>20.943333333333339</v>
      </c>
      <c r="BD6" s="17">
        <v>3.93</v>
      </c>
      <c r="BE6" s="31">
        <v>122.705</v>
      </c>
      <c r="BF6" s="32">
        <v>3.2000000000000001E-2</v>
      </c>
      <c r="BG6" s="30">
        <v>482.28300000000002</v>
      </c>
      <c r="BH6" s="28">
        <f t="shared" si="18"/>
        <v>15.956825396825399</v>
      </c>
      <c r="BI6" s="33">
        <v>9.9999999999999997E-65</v>
      </c>
      <c r="BJ6" s="55">
        <f t="shared" si="19"/>
        <v>5.0000000000000001E-60</v>
      </c>
      <c r="BK6" s="16">
        <f t="shared" si="20"/>
        <v>1E-61</v>
      </c>
      <c r="BL6" s="13">
        <f t="shared" si="21"/>
        <v>227</v>
      </c>
      <c r="BM6" s="16">
        <f t="shared" si="26"/>
        <v>1.02E-59</v>
      </c>
      <c r="BN6" s="34">
        <f t="shared" si="22"/>
        <v>3.5999999999999997E-2</v>
      </c>
      <c r="BO6" s="35">
        <f>6</f>
        <v>6</v>
      </c>
      <c r="BP6" s="34">
        <f t="shared" si="23"/>
        <v>6.2177024630040977E-39</v>
      </c>
      <c r="BQ6" s="16">
        <f t="shared" si="24"/>
        <v>8.0072487825751736E-28</v>
      </c>
      <c r="BR6" s="11">
        <v>5.65</v>
      </c>
      <c r="BS6" s="12">
        <v>80</v>
      </c>
      <c r="BT6" s="12">
        <f t="shared" si="25"/>
        <v>452</v>
      </c>
      <c r="BU6" s="16">
        <v>1477</v>
      </c>
      <c r="BV6" s="16">
        <v>1719</v>
      </c>
      <c r="BZ6" s="16"/>
      <c r="CB6" s="16"/>
    </row>
    <row r="7" spans="1:88" ht="9" customHeight="1" x14ac:dyDescent="0.15">
      <c r="A7" s="56">
        <v>600</v>
      </c>
      <c r="B7" s="51">
        <f t="shared" si="0"/>
        <v>327</v>
      </c>
      <c r="C7" s="57">
        <v>9.5399999999999999E-2</v>
      </c>
      <c r="D7" s="58">
        <v>16.850000000000001</v>
      </c>
      <c r="E7" s="57">
        <v>75.25</v>
      </c>
      <c r="F7" s="57">
        <v>1.268</v>
      </c>
      <c r="G7" s="52">
        <v>9.9999999999999997E-65</v>
      </c>
      <c r="H7" s="52">
        <v>9.9999999999999997E-65</v>
      </c>
      <c r="I7" s="59">
        <v>2.41</v>
      </c>
      <c r="J7" s="16">
        <f t="shared" si="1"/>
        <v>2.9126213592233013E+58</v>
      </c>
      <c r="K7" s="56">
        <v>600</v>
      </c>
      <c r="L7" s="51">
        <f t="shared" si="27"/>
        <v>327</v>
      </c>
      <c r="M7" s="60">
        <v>0</v>
      </c>
      <c r="N7" s="61">
        <v>0</v>
      </c>
      <c r="O7" s="60">
        <v>0</v>
      </c>
      <c r="P7" s="67">
        <v>0.46400000000000002</v>
      </c>
      <c r="Q7" s="67">
        <v>0.495</v>
      </c>
      <c r="R7" s="63">
        <v>0</v>
      </c>
      <c r="S7" s="63">
        <v>0</v>
      </c>
      <c r="T7" s="67">
        <v>5.1999999999999998E-2</v>
      </c>
      <c r="U7" s="52">
        <v>0</v>
      </c>
      <c r="V7" s="57">
        <v>3.85E-2</v>
      </c>
      <c r="W7" s="52">
        <v>0</v>
      </c>
      <c r="X7" s="52">
        <v>9.9999999999999997E-65</v>
      </c>
      <c r="Y7" s="16">
        <f t="shared" si="2"/>
        <v>9.9999999999999997E-65</v>
      </c>
      <c r="Z7" s="58">
        <v>6.14</v>
      </c>
      <c r="AA7" s="68">
        <v>1.0014000000000001</v>
      </c>
      <c r="AB7" s="69">
        <v>13.07</v>
      </c>
      <c r="AC7" s="13">
        <f t="shared" si="3"/>
        <v>327</v>
      </c>
      <c r="AD7" s="16">
        <f t="shared" si="4"/>
        <v>9.9999999999999997E-61</v>
      </c>
      <c r="AE7" s="24">
        <f t="shared" si="5"/>
        <v>1.2959999999999999E-55</v>
      </c>
      <c r="AF7" s="24">
        <f t="shared" si="6"/>
        <v>1.4210526315789471E-57</v>
      </c>
      <c r="AG7" s="11">
        <f t="shared" si="7"/>
        <v>6.7305646122743692</v>
      </c>
      <c r="AH7" s="11">
        <f t="shared" si="8"/>
        <v>0.17862605431459319</v>
      </c>
      <c r="AI7" s="25">
        <f t="shared" si="9"/>
        <v>1.2020400000000002</v>
      </c>
      <c r="AJ7" s="25">
        <f t="shared" si="10"/>
        <v>1.2022542000000003</v>
      </c>
      <c r="AK7" s="25">
        <f t="shared" si="11"/>
        <v>6.7305646122743692</v>
      </c>
      <c r="AL7" s="25">
        <f t="shared" si="12"/>
        <v>0.10490736523238015</v>
      </c>
      <c r="AM7" s="25">
        <f t="shared" si="13"/>
        <v>0.70596000000000003</v>
      </c>
      <c r="AN7" s="25">
        <f t="shared" si="14"/>
        <v>0.70608580000000032</v>
      </c>
      <c r="AO7" s="4">
        <v>0.39900000000000002</v>
      </c>
      <c r="AP7" s="27">
        <v>51.3</v>
      </c>
      <c r="AQ7" s="47">
        <v>7.7799999999999996E-3</v>
      </c>
      <c r="AR7" s="1">
        <v>20.5</v>
      </c>
      <c r="AS7" s="28">
        <f t="shared" si="15"/>
        <v>6.6056405405405414</v>
      </c>
      <c r="AT7" s="27">
        <v>4.0940000000000003</v>
      </c>
      <c r="AU7" s="27">
        <v>102.252</v>
      </c>
      <c r="AV7" s="29">
        <v>0.04</v>
      </c>
      <c r="AW7" s="30">
        <v>418.63600000000002</v>
      </c>
      <c r="AX7" s="31">
        <f t="shared" si="16"/>
        <v>19.94603174603175</v>
      </c>
      <c r="AY7" s="17">
        <v>5.3010000000000002</v>
      </c>
      <c r="AZ7" s="17">
        <v>112.319</v>
      </c>
      <c r="BA7" s="4">
        <v>4.7E-2</v>
      </c>
      <c r="BB7" s="6">
        <v>595.38800000000003</v>
      </c>
      <c r="BC7" s="17">
        <f t="shared" si="17"/>
        <v>23.436587301587306</v>
      </c>
      <c r="BD7" s="17">
        <v>4.2309999999999999</v>
      </c>
      <c r="BE7" s="31">
        <v>122.675</v>
      </c>
      <c r="BF7" s="32">
        <v>3.4000000000000002E-2</v>
      </c>
      <c r="BG7" s="30">
        <v>519</v>
      </c>
      <c r="BH7" s="28">
        <f t="shared" si="18"/>
        <v>16.954126984126987</v>
      </c>
      <c r="BI7" s="33">
        <v>9.9999999999999997E-65</v>
      </c>
      <c r="BJ7" s="55">
        <f t="shared" si="19"/>
        <v>5.0000000000000001E-60</v>
      </c>
      <c r="BK7" s="16">
        <f t="shared" si="20"/>
        <v>1E-61</v>
      </c>
      <c r="BL7" s="13">
        <f t="shared" si="21"/>
        <v>327</v>
      </c>
      <c r="BM7" s="16">
        <f t="shared" si="26"/>
        <v>1.02E-59</v>
      </c>
      <c r="BN7" s="34">
        <f t="shared" si="22"/>
        <v>3.5999999999999997E-2</v>
      </c>
      <c r="BO7" s="35">
        <f>6</f>
        <v>6</v>
      </c>
      <c r="BP7" s="34">
        <f t="shared" si="23"/>
        <v>3.3642927528892414E-31</v>
      </c>
      <c r="BQ7" s="16">
        <f t="shared" si="24"/>
        <v>6.0968419283099639E-22</v>
      </c>
      <c r="BR7" s="11">
        <v>6.92</v>
      </c>
      <c r="BS7" s="12">
        <v>90</v>
      </c>
      <c r="BT7" s="12">
        <f t="shared" si="25"/>
        <v>622.79999999999995</v>
      </c>
      <c r="BU7" s="16">
        <v>1620</v>
      </c>
      <c r="BV7" s="16">
        <v>1850</v>
      </c>
      <c r="BZ7" s="16"/>
      <c r="CB7" s="16"/>
    </row>
    <row r="8" spans="1:88" ht="9" customHeight="1" x14ac:dyDescent="0.15">
      <c r="A8" s="56">
        <v>700</v>
      </c>
      <c r="B8" s="51">
        <f t="shared" si="0"/>
        <v>427</v>
      </c>
      <c r="C8" s="57">
        <v>0.24</v>
      </c>
      <c r="D8" s="58">
        <v>20.49</v>
      </c>
      <c r="E8" s="57">
        <v>108.2</v>
      </c>
      <c r="F8" s="57">
        <v>2.218</v>
      </c>
      <c r="G8" s="52">
        <v>9.9999999999999997E-65</v>
      </c>
      <c r="H8" s="52">
        <v>9.9999999999999997E-65</v>
      </c>
      <c r="I8" s="59">
        <v>2.93</v>
      </c>
      <c r="J8" s="16">
        <f t="shared" si="1"/>
        <v>2.9126213592233013E+58</v>
      </c>
      <c r="K8" s="56">
        <v>700</v>
      </c>
      <c r="L8" s="51">
        <f t="shared" si="27"/>
        <v>427</v>
      </c>
      <c r="M8" s="60">
        <v>0</v>
      </c>
      <c r="N8" s="61">
        <v>0</v>
      </c>
      <c r="O8" s="60">
        <v>0</v>
      </c>
      <c r="P8" s="67">
        <v>0.46200000000000002</v>
      </c>
      <c r="Q8" s="67">
        <v>0.49199999999999999</v>
      </c>
      <c r="R8" s="63">
        <v>0</v>
      </c>
      <c r="S8" s="63">
        <v>0</v>
      </c>
      <c r="T8" s="67">
        <v>6.2E-2</v>
      </c>
      <c r="U8" s="52">
        <v>0</v>
      </c>
      <c r="V8" s="57">
        <v>8.5000000000000006E-2</v>
      </c>
      <c r="W8" s="52">
        <v>0</v>
      </c>
      <c r="X8" s="52">
        <v>9.9999999999999997E-65</v>
      </c>
      <c r="Y8" s="16">
        <f t="shared" si="2"/>
        <v>9.9999999999999997E-65</v>
      </c>
      <c r="Z8" s="58">
        <v>6.2</v>
      </c>
      <c r="AA8" s="68">
        <v>1.0018</v>
      </c>
      <c r="AB8" s="69">
        <v>15.75</v>
      </c>
      <c r="AC8" s="13">
        <f t="shared" si="3"/>
        <v>427</v>
      </c>
      <c r="AD8" s="16">
        <f t="shared" si="4"/>
        <v>9.9999999999999997E-61</v>
      </c>
      <c r="AE8" s="24">
        <f t="shared" si="5"/>
        <v>1.2959999999999999E-55</v>
      </c>
      <c r="AF8" s="24">
        <f t="shared" si="6"/>
        <v>1.4210526315789471E-57</v>
      </c>
      <c r="AG8" s="11">
        <f t="shared" si="7"/>
        <v>9.6777022066190934</v>
      </c>
      <c r="AH8" s="11">
        <f t="shared" si="8"/>
        <v>0.31245472276795566</v>
      </c>
      <c r="AI8" s="25">
        <f t="shared" si="9"/>
        <v>3.024</v>
      </c>
      <c r="AJ8" s="25">
        <f t="shared" si="10"/>
        <v>3.0238437600000014</v>
      </c>
      <c r="AK8" s="25">
        <f t="shared" si="11"/>
        <v>9.6777022066190934</v>
      </c>
      <c r="AL8" s="25">
        <f t="shared" si="12"/>
        <v>0.18350515464149775</v>
      </c>
      <c r="AM8" s="25">
        <f t="shared" si="13"/>
        <v>1.7759999999999998</v>
      </c>
      <c r="AN8" s="25">
        <f t="shared" si="14"/>
        <v>1.7759082400000008</v>
      </c>
      <c r="AO8" s="4">
        <v>0.40899999999999997</v>
      </c>
      <c r="AP8" s="27">
        <v>51.3</v>
      </c>
      <c r="AQ8" s="47">
        <v>7.9600000000000001E-3</v>
      </c>
      <c r="AR8" s="1">
        <v>21</v>
      </c>
      <c r="AS8" s="28">
        <f t="shared" si="15"/>
        <v>6.758470270270271</v>
      </c>
      <c r="AT8" s="27">
        <v>4.5259999999999998</v>
      </c>
      <c r="AU8" s="27">
        <v>102.23</v>
      </c>
      <c r="AV8" s="29">
        <v>4.3999999999999997E-2</v>
      </c>
      <c r="AW8" s="30">
        <v>462.65699999999998</v>
      </c>
      <c r="AX8" s="31">
        <f t="shared" si="16"/>
        <v>21.940634920634924</v>
      </c>
      <c r="AY8" s="17">
        <v>5.9710000000000001</v>
      </c>
      <c r="AZ8" s="17">
        <v>112.27</v>
      </c>
      <c r="BA8" s="4">
        <v>5.2999999999999999E-2</v>
      </c>
      <c r="BB8" s="6">
        <v>670.40300000000002</v>
      </c>
      <c r="BC8" s="17">
        <f t="shared" si="17"/>
        <v>26.428492063492069</v>
      </c>
      <c r="BD8" s="17">
        <v>4.5549999999999997</v>
      </c>
      <c r="BE8" s="31">
        <v>122.64</v>
      </c>
      <c r="BF8" s="32">
        <v>3.6999999999999998E-2</v>
      </c>
      <c r="BG8" s="30">
        <v>558.59799999999996</v>
      </c>
      <c r="BH8" s="28">
        <f t="shared" si="18"/>
        <v>18.450079365079368</v>
      </c>
      <c r="BI8" s="33">
        <v>9.9999999999999997E-65</v>
      </c>
      <c r="BJ8" s="55">
        <f t="shared" si="19"/>
        <v>5.0000000000000001E-60</v>
      </c>
      <c r="BK8" s="16">
        <f t="shared" si="20"/>
        <v>1E-61</v>
      </c>
      <c r="BL8" s="13">
        <f t="shared" si="21"/>
        <v>427</v>
      </c>
      <c r="BM8" s="16">
        <f t="shared" si="26"/>
        <v>1.02E-59</v>
      </c>
      <c r="BN8" s="34">
        <f t="shared" si="22"/>
        <v>3.5999999999999997E-2</v>
      </c>
      <c r="BO8" s="35">
        <f>6</f>
        <v>6</v>
      </c>
      <c r="BP8" s="34">
        <f t="shared" si="23"/>
        <v>1.1787757212325546E-25</v>
      </c>
      <c r="BQ8" s="16">
        <f t="shared" si="24"/>
        <v>1.0163440380596233E-17</v>
      </c>
      <c r="BR8" s="11">
        <v>8.1999999999999993</v>
      </c>
      <c r="BS8" s="12">
        <v>100</v>
      </c>
      <c r="BT8" s="12">
        <f t="shared" si="25"/>
        <v>819.99999999999989</v>
      </c>
      <c r="BU8" s="16">
        <v>1780</v>
      </c>
      <c r="BV8" s="16">
        <v>1968</v>
      </c>
      <c r="BZ8" s="16"/>
      <c r="CB8" s="16"/>
    </row>
    <row r="9" spans="1:88" ht="9" customHeight="1" x14ac:dyDescent="0.15">
      <c r="A9" s="56">
        <v>800</v>
      </c>
      <c r="B9" s="51">
        <f t="shared" si="0"/>
        <v>527</v>
      </c>
      <c r="C9" s="57">
        <v>0.53</v>
      </c>
      <c r="D9" s="58">
        <v>24.19</v>
      </c>
      <c r="E9" s="57">
        <v>148</v>
      </c>
      <c r="F9" s="57">
        <v>3.581</v>
      </c>
      <c r="G9" s="52">
        <v>9.9999999999999997E-65</v>
      </c>
      <c r="H9" s="52">
        <v>9.9999999999999997E-65</v>
      </c>
      <c r="I9" s="59">
        <v>3.46</v>
      </c>
      <c r="J9" s="16">
        <f t="shared" si="1"/>
        <v>2.9126213592233013E+58</v>
      </c>
      <c r="K9" s="56">
        <v>800</v>
      </c>
      <c r="L9" s="51">
        <f t="shared" si="27"/>
        <v>527</v>
      </c>
      <c r="M9" s="60">
        <v>0</v>
      </c>
      <c r="N9" s="61">
        <v>0</v>
      </c>
      <c r="O9" s="60">
        <v>0</v>
      </c>
      <c r="P9" s="67">
        <v>0.46</v>
      </c>
      <c r="Q9" s="67">
        <v>0.49</v>
      </c>
      <c r="R9" s="63">
        <v>0</v>
      </c>
      <c r="S9" s="63">
        <v>0</v>
      </c>
      <c r="T9" s="67">
        <v>7.3999999999999996E-2</v>
      </c>
      <c r="U9" s="52">
        <v>0</v>
      </c>
      <c r="V9" s="70" t="s">
        <v>145</v>
      </c>
      <c r="W9" s="52">
        <v>0</v>
      </c>
      <c r="X9" s="52">
        <v>9.9999999999999997E-65</v>
      </c>
      <c r="Y9" s="16">
        <f t="shared" si="2"/>
        <v>9.9999999999999997E-65</v>
      </c>
      <c r="Z9" s="58">
        <v>6.24</v>
      </c>
      <c r="AA9" s="68">
        <v>1.0023</v>
      </c>
      <c r="AB9" s="69">
        <v>18.510000000000002</v>
      </c>
      <c r="AC9" s="13">
        <f t="shared" si="3"/>
        <v>527</v>
      </c>
      <c r="AD9" s="16">
        <f t="shared" si="4"/>
        <v>9.9999999999999997E-61</v>
      </c>
      <c r="AE9" s="24">
        <f t="shared" si="5"/>
        <v>1.2959999999999999E-55</v>
      </c>
      <c r="AF9" s="24">
        <f t="shared" si="6"/>
        <v>1.4210526315789471E-57</v>
      </c>
      <c r="AG9" s="11">
        <f t="shared" si="7"/>
        <v>13.237522426798758</v>
      </c>
      <c r="AH9" s="11">
        <f t="shared" si="8"/>
        <v>0.50446364392788512</v>
      </c>
      <c r="AI9" s="25">
        <f t="shared" si="9"/>
        <v>6.6780000000000008</v>
      </c>
      <c r="AJ9" s="25">
        <f t="shared" si="10"/>
        <v>6.6778488000000022</v>
      </c>
      <c r="AK9" s="25">
        <f t="shared" si="11"/>
        <v>13.237522426798758</v>
      </c>
      <c r="AL9" s="25">
        <f t="shared" si="12"/>
        <v>0.29627229881478961</v>
      </c>
      <c r="AM9" s="25">
        <f t="shared" si="13"/>
        <v>3.9220000000000002</v>
      </c>
      <c r="AN9" s="25">
        <f t="shared" si="14"/>
        <v>3.9219112000000007</v>
      </c>
      <c r="AO9" s="4">
        <v>0.41799999999999998</v>
      </c>
      <c r="AP9" s="27">
        <v>51.3</v>
      </c>
      <c r="AQ9" s="47">
        <v>8.1399999999999997E-3</v>
      </c>
      <c r="AR9" s="1">
        <v>21.5</v>
      </c>
      <c r="AS9" s="28">
        <f t="shared" si="15"/>
        <v>6.9113000000000016</v>
      </c>
      <c r="AT9" s="27">
        <v>4.9939999999999998</v>
      </c>
      <c r="AU9" s="27">
        <v>102.19</v>
      </c>
      <c r="AV9" s="29">
        <v>4.9000000000000002E-2</v>
      </c>
      <c r="AW9" s="30">
        <v>510.38200000000001</v>
      </c>
      <c r="AX9" s="31">
        <f t="shared" si="16"/>
        <v>24.433888888888895</v>
      </c>
      <c r="AY9" s="17">
        <v>6.6989999999999998</v>
      </c>
      <c r="AZ9" s="17">
        <v>112.217</v>
      </c>
      <c r="BA9" s="4">
        <v>0.06</v>
      </c>
      <c r="BB9" s="6">
        <v>751.74199999999996</v>
      </c>
      <c r="BC9" s="17">
        <f t="shared" si="17"/>
        <v>29.919047619047625</v>
      </c>
      <c r="BD9" s="17">
        <v>4.9039999999999999</v>
      </c>
      <c r="BE9" s="31">
        <v>122.596</v>
      </c>
      <c r="BF9" s="32">
        <v>0.04</v>
      </c>
      <c r="BG9" s="30">
        <v>601.25699999999995</v>
      </c>
      <c r="BH9" s="28">
        <f t="shared" si="18"/>
        <v>19.94603174603175</v>
      </c>
      <c r="BI9" s="33">
        <v>9.9999999999999997E-65</v>
      </c>
      <c r="BJ9" s="55">
        <f t="shared" si="19"/>
        <v>5.0000000000000001E-60</v>
      </c>
      <c r="BK9" s="16">
        <f t="shared" si="20"/>
        <v>1E-61</v>
      </c>
      <c r="BL9" s="13">
        <f t="shared" si="21"/>
        <v>527</v>
      </c>
      <c r="BM9" s="16">
        <f t="shared" si="26"/>
        <v>1.02E-59</v>
      </c>
      <c r="BN9" s="34">
        <f t="shared" si="22"/>
        <v>3.5999999999999997E-2</v>
      </c>
      <c r="BO9" s="35">
        <f>6</f>
        <v>6</v>
      </c>
      <c r="BP9" s="34">
        <f t="shared" si="23"/>
        <v>1.7595351352379807E-21</v>
      </c>
      <c r="BQ9" s="16">
        <f t="shared" si="24"/>
        <v>1.5454548075890557E-14</v>
      </c>
      <c r="BR9" s="11">
        <v>9.8000000000000007</v>
      </c>
      <c r="BS9" s="12">
        <v>110</v>
      </c>
      <c r="BT9" s="12">
        <f t="shared" si="25"/>
        <v>1078</v>
      </c>
      <c r="BU9" s="16">
        <v>1950</v>
      </c>
      <c r="BV9" s="16">
        <v>2090</v>
      </c>
      <c r="BZ9" s="16"/>
      <c r="CB9" s="16"/>
    </row>
    <row r="10" spans="1:88" ht="9" customHeight="1" x14ac:dyDescent="0.15">
      <c r="A10" s="56">
        <v>900</v>
      </c>
      <c r="B10" s="51">
        <f t="shared" si="0"/>
        <v>627</v>
      </c>
      <c r="C10" s="57">
        <v>1.0409999999999999</v>
      </c>
      <c r="D10" s="58">
        <v>27.94</v>
      </c>
      <c r="E10" s="57">
        <v>193.1</v>
      </c>
      <c r="F10" s="57">
        <v>5.3929999999999998</v>
      </c>
      <c r="G10" s="52">
        <v>9.9999999999999997E-65</v>
      </c>
      <c r="H10" s="52">
        <v>9.9999999999999997E-65</v>
      </c>
      <c r="I10" s="59">
        <v>4</v>
      </c>
      <c r="J10" s="16">
        <f t="shared" si="1"/>
        <v>2.9126213592233013E+58</v>
      </c>
      <c r="K10" s="56">
        <v>900</v>
      </c>
      <c r="L10" s="51">
        <f t="shared" si="27"/>
        <v>627</v>
      </c>
      <c r="M10" s="60">
        <v>0</v>
      </c>
      <c r="N10" s="61">
        <v>0</v>
      </c>
      <c r="O10" s="60">
        <v>0</v>
      </c>
      <c r="P10" s="67">
        <v>0.45800000000000002</v>
      </c>
      <c r="Q10" s="67">
        <v>0.48799999999999999</v>
      </c>
      <c r="R10" s="63">
        <v>0</v>
      </c>
      <c r="S10" s="63">
        <v>0</v>
      </c>
      <c r="T10" s="67">
        <v>8.8999999999999996E-2</v>
      </c>
      <c r="U10" s="52">
        <v>0</v>
      </c>
      <c r="V10" s="57">
        <v>0.33300000000000002</v>
      </c>
      <c r="W10" s="52">
        <v>0</v>
      </c>
      <c r="X10" s="52">
        <v>9.9999999999999997E-65</v>
      </c>
      <c r="Y10" s="16">
        <f t="shared" si="2"/>
        <v>9.9999999999999997E-65</v>
      </c>
      <c r="Z10" s="58">
        <v>6.3</v>
      </c>
      <c r="AA10" s="68">
        <v>1.0027999999999999</v>
      </c>
      <c r="AB10" s="69">
        <v>21.35</v>
      </c>
      <c r="AC10" s="13">
        <f t="shared" si="3"/>
        <v>627</v>
      </c>
      <c r="AD10" s="16">
        <f t="shared" si="4"/>
        <v>9.9999999999999997E-61</v>
      </c>
      <c r="AE10" s="24">
        <f t="shared" si="5"/>
        <v>1.2959999999999999E-55</v>
      </c>
      <c r="AF10" s="24">
        <f t="shared" si="6"/>
        <v>1.4210526315789471E-57</v>
      </c>
      <c r="AG10" s="11">
        <f t="shared" si="7"/>
        <v>17.271389058208381</v>
      </c>
      <c r="AH10" s="11">
        <f t="shared" si="8"/>
        <v>0.75972421996735107</v>
      </c>
      <c r="AI10" s="25">
        <f t="shared" si="9"/>
        <v>13.1166</v>
      </c>
      <c r="AJ10" s="25">
        <f t="shared" si="10"/>
        <v>13.121492580000005</v>
      </c>
      <c r="AK10" s="25">
        <f t="shared" si="11"/>
        <v>17.271389058208381</v>
      </c>
      <c r="AL10" s="25">
        <f t="shared" si="12"/>
        <v>0.44618724029828555</v>
      </c>
      <c r="AM10" s="25">
        <f t="shared" si="13"/>
        <v>7.7033999999999994</v>
      </c>
      <c r="AN10" s="25">
        <f t="shared" si="14"/>
        <v>7.7062734200000031</v>
      </c>
      <c r="AO10" s="4">
        <v>0.42799999999999999</v>
      </c>
      <c r="AP10" s="27">
        <v>51.3</v>
      </c>
      <c r="AQ10" s="47">
        <v>8.3400000000000002E-3</v>
      </c>
      <c r="AR10" s="1">
        <v>22</v>
      </c>
      <c r="AS10" s="28">
        <f t="shared" si="15"/>
        <v>7.0811108108108129</v>
      </c>
      <c r="AT10" s="27">
        <v>5.4980000000000002</v>
      </c>
      <c r="AU10" s="27">
        <v>102.163</v>
      </c>
      <c r="AV10" s="29">
        <v>5.3999999999999999E-2</v>
      </c>
      <c r="AW10" s="30">
        <v>561.73599999999999</v>
      </c>
      <c r="AX10" s="31">
        <f t="shared" si="16"/>
        <v>26.927142857142861</v>
      </c>
      <c r="AY10" s="17">
        <v>7.4710000000000001</v>
      </c>
      <c r="AZ10" s="17">
        <v>112.19499999999999</v>
      </c>
      <c r="BA10" s="4">
        <v>6.7000000000000004E-2</v>
      </c>
      <c r="BB10" s="6">
        <v>838.22199999999998</v>
      </c>
      <c r="BC10" s="17">
        <f t="shared" si="17"/>
        <v>33.409603174603177</v>
      </c>
      <c r="BD10" s="17">
        <v>5.2779999999999996</v>
      </c>
      <c r="BE10" s="31">
        <v>122.548</v>
      </c>
      <c r="BF10" s="32">
        <v>4.2999999999999997E-2</v>
      </c>
      <c r="BG10" s="30">
        <v>646.82299999999998</v>
      </c>
      <c r="BH10" s="28">
        <f t="shared" si="18"/>
        <v>21.441984126984131</v>
      </c>
      <c r="BI10" s="33">
        <v>9.9999999999999997E-65</v>
      </c>
      <c r="BJ10" s="55">
        <f t="shared" si="19"/>
        <v>5.0000000000000001E-60</v>
      </c>
      <c r="BK10" s="16">
        <f t="shared" si="20"/>
        <v>1E-61</v>
      </c>
      <c r="BL10" s="13">
        <f t="shared" si="21"/>
        <v>627</v>
      </c>
      <c r="BM10" s="16">
        <f t="shared" si="26"/>
        <v>1.02E-59</v>
      </c>
      <c r="BN10" s="34">
        <f t="shared" si="22"/>
        <v>3.5999999999999997E-2</v>
      </c>
      <c r="BO10" s="35">
        <f>6</f>
        <v>6</v>
      </c>
      <c r="BP10" s="34">
        <f t="shared" si="23"/>
        <v>3.1908903829570735E-18</v>
      </c>
      <c r="BQ10" s="16">
        <f t="shared" si="24"/>
        <v>4.7429948734306338E-12</v>
      </c>
      <c r="BR10" s="11">
        <v>11.4</v>
      </c>
      <c r="BS10" s="12">
        <v>120</v>
      </c>
      <c r="BT10" s="12">
        <f t="shared" si="25"/>
        <v>1368</v>
      </c>
      <c r="BU10" s="16">
        <v>2140</v>
      </c>
      <c r="BV10" s="16">
        <v>2208</v>
      </c>
      <c r="BZ10" s="16"/>
      <c r="CB10" s="16"/>
    </row>
    <row r="11" spans="1:88" ht="9" customHeight="1" x14ac:dyDescent="0.15">
      <c r="A11" s="56">
        <v>1000</v>
      </c>
      <c r="B11" s="51">
        <f t="shared" si="0"/>
        <v>727</v>
      </c>
      <c r="C11" s="57">
        <v>1.891</v>
      </c>
      <c r="D11" s="58">
        <v>31.74</v>
      </c>
      <c r="E11" s="57">
        <v>244.1</v>
      </c>
      <c r="F11" s="57">
        <v>7.7489999999999997</v>
      </c>
      <c r="G11" s="70">
        <v>3.3600000000000002E-15</v>
      </c>
      <c r="H11" s="70">
        <v>1.1600000000000001E-33</v>
      </c>
      <c r="I11" s="59">
        <v>4.54</v>
      </c>
      <c r="J11" s="16">
        <f t="shared" si="1"/>
        <v>2.5108804820890519E+27</v>
      </c>
      <c r="K11" s="56">
        <v>1000</v>
      </c>
      <c r="L11" s="51">
        <f t="shared" si="27"/>
        <v>727</v>
      </c>
      <c r="M11" s="71">
        <v>1006</v>
      </c>
      <c r="N11" s="71">
        <v>966</v>
      </c>
      <c r="O11" s="71">
        <v>581</v>
      </c>
      <c r="P11" s="67">
        <v>0.45600000000000002</v>
      </c>
      <c r="Q11" s="67">
        <v>0.48599999999999999</v>
      </c>
      <c r="R11" s="67">
        <v>0.46400000000000002</v>
      </c>
      <c r="S11" s="67">
        <v>0.39600000000000002</v>
      </c>
      <c r="T11" s="67">
        <v>0.105</v>
      </c>
      <c r="U11" s="57">
        <v>1.26E-4</v>
      </c>
      <c r="V11" s="57">
        <v>0.6</v>
      </c>
      <c r="W11" s="57">
        <v>6.9300000000000004E-4</v>
      </c>
      <c r="X11" s="52">
        <v>9.9999999999999997E-65</v>
      </c>
      <c r="Y11" s="16">
        <f t="shared" si="2"/>
        <v>9.9999999999999997E-65</v>
      </c>
      <c r="Z11" s="58">
        <v>6.36</v>
      </c>
      <c r="AA11" s="68">
        <v>1.0032000000000001</v>
      </c>
      <c r="AB11" s="69">
        <v>24.26</v>
      </c>
      <c r="AC11" s="13">
        <f t="shared" si="3"/>
        <v>727</v>
      </c>
      <c r="AD11" s="16">
        <f t="shared" si="4"/>
        <v>9.9999999999999997E-61</v>
      </c>
      <c r="AE11" s="24">
        <f t="shared" si="5"/>
        <v>1.2959999999999999E-55</v>
      </c>
      <c r="AF11" s="24">
        <f t="shared" si="6"/>
        <v>1.4210526315789471E-57</v>
      </c>
      <c r="AG11" s="11">
        <f t="shared" si="7"/>
        <v>21.832967732307953</v>
      </c>
      <c r="AH11" s="11">
        <f t="shared" si="8"/>
        <v>1.0916193177316897</v>
      </c>
      <c r="AI11" s="25">
        <f t="shared" si="9"/>
        <v>23.826600000000003</v>
      </c>
      <c r="AJ11" s="25">
        <f t="shared" si="10"/>
        <v>23.833289340000004</v>
      </c>
      <c r="AK11" s="25">
        <f t="shared" si="11"/>
        <v>21.832967732307953</v>
      </c>
      <c r="AL11" s="25">
        <f t="shared" si="12"/>
        <v>0.64110975803289716</v>
      </c>
      <c r="AM11" s="25">
        <f t="shared" si="13"/>
        <v>13.993400000000001</v>
      </c>
      <c r="AN11" s="25">
        <f t="shared" si="14"/>
        <v>13.997328660000003</v>
      </c>
      <c r="AO11" s="4">
        <v>0.438</v>
      </c>
      <c r="AP11" s="27">
        <v>51.3</v>
      </c>
      <c r="AQ11" s="47">
        <v>8.5299999999999994E-3</v>
      </c>
      <c r="AR11" s="1">
        <v>22.5</v>
      </c>
      <c r="AS11" s="28">
        <f t="shared" si="15"/>
        <v>7.2424310810810821</v>
      </c>
      <c r="AT11" s="27">
        <v>6.032</v>
      </c>
      <c r="AU11" s="27">
        <v>102.13800000000001</v>
      </c>
      <c r="AV11" s="29">
        <v>5.8999999999999997E-2</v>
      </c>
      <c r="AW11" s="30">
        <v>616.13800000000003</v>
      </c>
      <c r="AX11" s="31">
        <f t="shared" si="16"/>
        <v>29.420396825396832</v>
      </c>
      <c r="AY11" s="17">
        <v>8.2680000000000007</v>
      </c>
      <c r="AZ11" s="17">
        <v>112.17700000000001</v>
      </c>
      <c r="BA11" s="4">
        <v>7.3999999999999996E-2</v>
      </c>
      <c r="BB11" s="6">
        <v>927.53099999999995</v>
      </c>
      <c r="BC11" s="17">
        <f t="shared" si="17"/>
        <v>36.900158730158736</v>
      </c>
      <c r="BD11" s="17">
        <v>5.6790000000000003</v>
      </c>
      <c r="BE11" s="31">
        <v>122.504</v>
      </c>
      <c r="BF11" s="32">
        <v>4.5999999999999999E-2</v>
      </c>
      <c r="BG11" s="30">
        <v>695.70799999999997</v>
      </c>
      <c r="BH11" s="28">
        <f t="shared" si="18"/>
        <v>22.937936507936509</v>
      </c>
      <c r="BI11" s="33">
        <v>9.9999999999999997E-65</v>
      </c>
      <c r="BJ11" s="55">
        <f t="shared" si="19"/>
        <v>5.0000000000000001E-60</v>
      </c>
      <c r="BK11" s="16">
        <f t="shared" si="20"/>
        <v>1E-61</v>
      </c>
      <c r="BL11" s="13">
        <f t="shared" si="21"/>
        <v>727</v>
      </c>
      <c r="BM11" s="16">
        <f t="shared" si="26"/>
        <v>1.02E-59</v>
      </c>
      <c r="BN11" s="34">
        <f t="shared" si="22"/>
        <v>3.5999999999999997E-2</v>
      </c>
      <c r="BO11" s="35">
        <f>6</f>
        <v>6</v>
      </c>
      <c r="BP11" s="34">
        <f t="shared" si="23"/>
        <v>1.3194531782678563E-15</v>
      </c>
      <c r="BQ11" s="16">
        <f t="shared" si="24"/>
        <v>4.7350075597838791E-10</v>
      </c>
      <c r="BR11" s="11">
        <v>13.1</v>
      </c>
      <c r="BS11" s="12">
        <v>130</v>
      </c>
      <c r="BT11" s="12">
        <f t="shared" si="25"/>
        <v>1703</v>
      </c>
      <c r="BU11" s="16">
        <v>2342</v>
      </c>
      <c r="BV11" s="16">
        <v>2323</v>
      </c>
      <c r="BZ11" s="16"/>
      <c r="CB11" s="16"/>
    </row>
    <row r="12" spans="1:88" ht="9" customHeight="1" x14ac:dyDescent="0.15">
      <c r="A12" s="56">
        <v>1100</v>
      </c>
      <c r="B12" s="51">
        <f t="shared" si="0"/>
        <v>827</v>
      </c>
      <c r="C12" s="57">
        <v>3.2229999999999999</v>
      </c>
      <c r="D12" s="58">
        <v>35.58</v>
      </c>
      <c r="E12" s="57">
        <v>301</v>
      </c>
      <c r="F12" s="57">
        <v>10.71</v>
      </c>
      <c r="G12" s="70">
        <v>4.7699999999999999E-13</v>
      </c>
      <c r="H12" s="70">
        <v>6.8099999999999994E-30</v>
      </c>
      <c r="I12" s="59">
        <v>5.08</v>
      </c>
      <c r="J12" s="16">
        <f t="shared" si="1"/>
        <v>4.2769770326333355E+23</v>
      </c>
      <c r="K12" s="56">
        <v>1100</v>
      </c>
      <c r="L12" s="51">
        <f t="shared" si="27"/>
        <v>827</v>
      </c>
      <c r="M12" s="71">
        <v>1108</v>
      </c>
      <c r="N12" s="71">
        <v>10581</v>
      </c>
      <c r="O12" s="71">
        <v>659</v>
      </c>
      <c r="P12" s="67">
        <v>0.45400000000000001</v>
      </c>
      <c r="Q12" s="67">
        <v>0.48399999999999999</v>
      </c>
      <c r="R12" s="67">
        <v>0.46300000000000002</v>
      </c>
      <c r="S12" s="67">
        <v>0.39300000000000002</v>
      </c>
      <c r="T12" s="67">
        <v>0.121</v>
      </c>
      <c r="U12" s="57">
        <v>1.07E-3</v>
      </c>
      <c r="V12" s="57">
        <v>1.01</v>
      </c>
      <c r="W12" s="57">
        <v>3.4399999999999999E-3</v>
      </c>
      <c r="X12" s="52">
        <v>9.9999999999999997E-65</v>
      </c>
      <c r="Y12" s="16">
        <f t="shared" si="2"/>
        <v>9.9999999999999997E-65</v>
      </c>
      <c r="Z12" s="58">
        <v>6.43</v>
      </c>
      <c r="AA12" s="68">
        <v>1.0036</v>
      </c>
      <c r="AB12" s="69">
        <v>27.23</v>
      </c>
      <c r="AC12" s="13">
        <f t="shared" si="3"/>
        <v>827</v>
      </c>
      <c r="AD12" s="16">
        <f t="shared" si="4"/>
        <v>9.9999999999999997E-61</v>
      </c>
      <c r="AE12" s="24">
        <f t="shared" si="5"/>
        <v>1.2959999999999999E-55</v>
      </c>
      <c r="AF12" s="24">
        <f t="shared" si="6"/>
        <v>1.4210526315789471E-57</v>
      </c>
      <c r="AG12" s="11">
        <f t="shared" si="7"/>
        <v>26.922258449097477</v>
      </c>
      <c r="AH12" s="11">
        <f t="shared" si="8"/>
        <v>1.5087421464584332</v>
      </c>
      <c r="AI12" s="25">
        <f t="shared" si="9"/>
        <v>40.6098</v>
      </c>
      <c r="AJ12" s="25">
        <f t="shared" si="10"/>
        <v>40.618746000000016</v>
      </c>
      <c r="AK12" s="25">
        <f t="shared" si="11"/>
        <v>26.922258449097477</v>
      </c>
      <c r="AL12" s="25">
        <f t="shared" si="12"/>
        <v>0.88608665744384174</v>
      </c>
      <c r="AM12" s="25">
        <f t="shared" si="13"/>
        <v>23.850200000000001</v>
      </c>
      <c r="AN12" s="25">
        <f t="shared" si="14"/>
        <v>23.855454000000009</v>
      </c>
      <c r="AO12" s="4">
        <v>0.44800000000000001</v>
      </c>
      <c r="AP12" s="27">
        <v>51.3</v>
      </c>
      <c r="AQ12" s="47">
        <v>8.7299999999999999E-3</v>
      </c>
      <c r="AR12" s="1">
        <v>23</v>
      </c>
      <c r="AS12" s="28">
        <f t="shared" si="15"/>
        <v>7.4122418918918935</v>
      </c>
      <c r="AT12" s="27">
        <v>6.5880000000000001</v>
      </c>
      <c r="AU12" s="27">
        <v>102.123</v>
      </c>
      <c r="AV12" s="29">
        <v>6.5000000000000002E-2</v>
      </c>
      <c r="AW12" s="30">
        <v>672.80499999999995</v>
      </c>
      <c r="AX12" s="31">
        <f t="shared" si="16"/>
        <v>32.412301587301592</v>
      </c>
      <c r="AY12" s="17">
        <v>9.07</v>
      </c>
      <c r="AZ12" s="17">
        <v>112.187</v>
      </c>
      <c r="BA12" s="4">
        <v>8.1000000000000003E-2</v>
      </c>
      <c r="BB12" s="6">
        <v>1017.5</v>
      </c>
      <c r="BC12" s="17">
        <f t="shared" si="17"/>
        <v>40.390714285714289</v>
      </c>
      <c r="BD12" s="17">
        <v>6.1059999999999999</v>
      </c>
      <c r="BE12" s="31">
        <v>122.461</v>
      </c>
      <c r="BF12" s="32">
        <v>0.05</v>
      </c>
      <c r="BG12" s="30">
        <v>747.74400000000003</v>
      </c>
      <c r="BH12" s="28">
        <f t="shared" si="18"/>
        <v>24.932539682539687</v>
      </c>
      <c r="BI12" s="33">
        <v>9.9999999999999997E-65</v>
      </c>
      <c r="BJ12" s="55">
        <f t="shared" si="19"/>
        <v>5.0000000000000001E-60</v>
      </c>
      <c r="BK12" s="16">
        <f t="shared" si="20"/>
        <v>1E-61</v>
      </c>
      <c r="BL12" s="13">
        <f t="shared" si="21"/>
        <v>827</v>
      </c>
      <c r="BM12" s="16">
        <f t="shared" si="26"/>
        <v>1.02E-59</v>
      </c>
      <c r="BN12" s="34">
        <f t="shared" si="22"/>
        <v>3.5999999999999997E-2</v>
      </c>
      <c r="BO12" s="35">
        <f>6</f>
        <v>6</v>
      </c>
      <c r="BP12" s="34">
        <f t="shared" si="23"/>
        <v>1.8580677302760934E-13</v>
      </c>
      <c r="BQ12" s="16">
        <f t="shared" si="24"/>
        <v>2.0844663962689619E-8</v>
      </c>
      <c r="BR12" s="11">
        <v>14.9</v>
      </c>
      <c r="BS12" s="12">
        <v>140</v>
      </c>
      <c r="BT12" s="12">
        <f t="shared" si="25"/>
        <v>2086</v>
      </c>
      <c r="BU12" s="16">
        <v>2455</v>
      </c>
      <c r="BV12" s="16">
        <v>2432</v>
      </c>
      <c r="BZ12" s="16"/>
      <c r="CB12" s="16"/>
    </row>
    <row r="13" spans="1:88" ht="9" customHeight="1" x14ac:dyDescent="0.15">
      <c r="A13" s="56">
        <v>1200</v>
      </c>
      <c r="B13" s="51">
        <f t="shared" si="0"/>
        <v>927</v>
      </c>
      <c r="C13" s="57">
        <v>5.21</v>
      </c>
      <c r="D13" s="58">
        <v>39.46</v>
      </c>
      <c r="E13" s="57">
        <v>363.4</v>
      </c>
      <c r="F13" s="57">
        <v>14.34</v>
      </c>
      <c r="G13" s="70">
        <v>3.0600000000000003E-11</v>
      </c>
      <c r="H13" s="70">
        <v>1.01E-26</v>
      </c>
      <c r="I13" s="59">
        <v>5.65</v>
      </c>
      <c r="J13" s="16">
        <f t="shared" si="1"/>
        <v>2.8837835239834662E+20</v>
      </c>
      <c r="K13" s="56">
        <v>1200</v>
      </c>
      <c r="L13" s="51">
        <f t="shared" si="27"/>
        <v>927</v>
      </c>
      <c r="M13" s="71">
        <v>1210</v>
      </c>
      <c r="N13" s="71">
        <v>1149</v>
      </c>
      <c r="O13" s="71">
        <v>738</v>
      </c>
      <c r="P13" s="67">
        <v>0.45200000000000001</v>
      </c>
      <c r="Q13" s="67">
        <v>0.48199999999999998</v>
      </c>
      <c r="R13" s="67">
        <v>0.46200000000000002</v>
      </c>
      <c r="S13" s="67">
        <v>0.39100000000000001</v>
      </c>
      <c r="T13" s="67">
        <v>0.13800000000000001</v>
      </c>
      <c r="U13" s="57">
        <v>6.3099999999999996E-3</v>
      </c>
      <c r="V13" s="57">
        <v>1.63</v>
      </c>
      <c r="W13" s="57">
        <v>1.26E-2</v>
      </c>
      <c r="X13" s="52">
        <v>9.9999999999999997E-65</v>
      </c>
      <c r="Y13" s="16">
        <f t="shared" si="2"/>
        <v>9.9999999999999997E-65</v>
      </c>
      <c r="Z13" s="58">
        <v>6.52</v>
      </c>
      <c r="AA13" s="68">
        <v>1.0041</v>
      </c>
      <c r="AB13" s="69">
        <v>30.26</v>
      </c>
      <c r="AC13" s="13">
        <f t="shared" si="3"/>
        <v>927</v>
      </c>
      <c r="AD13" s="16">
        <f t="shared" si="4"/>
        <v>9.9999999999999997E-61</v>
      </c>
      <c r="AE13" s="24">
        <f t="shared" si="5"/>
        <v>1.2959999999999999E-55</v>
      </c>
      <c r="AF13" s="24">
        <f t="shared" si="6"/>
        <v>1.4210526315789471E-57</v>
      </c>
      <c r="AG13" s="11">
        <f t="shared" si="7"/>
        <v>32.503484120936953</v>
      </c>
      <c r="AH13" s="11">
        <f t="shared" si="8"/>
        <v>2.02010853223286</v>
      </c>
      <c r="AI13" s="25">
        <f t="shared" si="9"/>
        <v>65.646000000000001</v>
      </c>
      <c r="AJ13" s="25">
        <f t="shared" si="10"/>
        <v>65.660565600000027</v>
      </c>
      <c r="AK13" s="25">
        <f t="shared" si="11"/>
        <v>32.503484120936953</v>
      </c>
      <c r="AL13" s="25">
        <f t="shared" si="12"/>
        <v>1.1864129475018386</v>
      </c>
      <c r="AM13" s="25">
        <f t="shared" si="13"/>
        <v>38.554000000000002</v>
      </c>
      <c r="AN13" s="25">
        <f t="shared" si="14"/>
        <v>38.562554400000018</v>
      </c>
      <c r="AO13" s="4">
        <v>0.45800000000000002</v>
      </c>
      <c r="AP13" s="27">
        <v>51.3</v>
      </c>
      <c r="AQ13" s="47">
        <v>8.9300000000000004E-3</v>
      </c>
      <c r="AR13" s="1">
        <v>23.5</v>
      </c>
      <c r="AS13" s="28">
        <f t="shared" si="15"/>
        <v>7.5820527027027049</v>
      </c>
      <c r="AT13" s="27">
        <v>7.1550000000000002</v>
      </c>
      <c r="AU13" s="27">
        <v>102.125</v>
      </c>
      <c r="AV13" s="29">
        <v>7.0000000000000007E-2</v>
      </c>
      <c r="AW13" s="30">
        <v>730.73800000000006</v>
      </c>
      <c r="AX13" s="31">
        <f t="shared" si="16"/>
        <v>34.905555555555559</v>
      </c>
      <c r="AY13" s="17">
        <v>9.8490000000000002</v>
      </c>
      <c r="AZ13" s="17">
        <v>112.21899999999999</v>
      </c>
      <c r="BA13" s="4">
        <v>8.7999999999999995E-2</v>
      </c>
      <c r="BB13" s="6">
        <v>1105.29</v>
      </c>
      <c r="BC13" s="17">
        <f t="shared" si="17"/>
        <v>43.881269841269848</v>
      </c>
      <c r="BD13" s="17">
        <v>6.5570000000000004</v>
      </c>
      <c r="BE13" s="31">
        <v>122.41800000000001</v>
      </c>
      <c r="BF13" s="32">
        <v>5.3999999999999999E-2</v>
      </c>
      <c r="BG13" s="30">
        <v>802.75199999999995</v>
      </c>
      <c r="BH13" s="28">
        <f t="shared" si="18"/>
        <v>26.927142857142861</v>
      </c>
      <c r="BI13" s="33">
        <v>9.9999999999999997E-65</v>
      </c>
      <c r="BJ13" s="55">
        <f t="shared" si="19"/>
        <v>5.0000000000000001E-60</v>
      </c>
      <c r="BK13" s="16">
        <f t="shared" si="20"/>
        <v>1E-61</v>
      </c>
      <c r="BL13" s="13">
        <f t="shared" si="21"/>
        <v>927</v>
      </c>
      <c r="BM13" s="16">
        <f t="shared" si="26"/>
        <v>1.02E-59</v>
      </c>
      <c r="BN13" s="34">
        <f t="shared" si="22"/>
        <v>3.5999999999999997E-2</v>
      </c>
      <c r="BO13" s="35">
        <f>6</f>
        <v>6</v>
      </c>
      <c r="BP13" s="34">
        <f t="shared" si="23"/>
        <v>1.1646814319653861E-11</v>
      </c>
      <c r="BQ13" s="16">
        <f t="shared" si="24"/>
        <v>4.9580708602182937E-7</v>
      </c>
      <c r="BR13" s="11">
        <v>16.8</v>
      </c>
      <c r="BS13" s="12">
        <v>150</v>
      </c>
      <c r="BT13" s="12">
        <f t="shared" si="25"/>
        <v>2520</v>
      </c>
      <c r="BU13" s="16">
        <v>2566</v>
      </c>
      <c r="BV13" s="16">
        <v>2538</v>
      </c>
      <c r="BZ13" s="16"/>
      <c r="CB13" s="16"/>
    </row>
    <row r="14" spans="1:88" ht="9" customHeight="1" x14ac:dyDescent="0.15">
      <c r="A14" s="56">
        <v>1300</v>
      </c>
      <c r="B14" s="51">
        <f t="shared" si="0"/>
        <v>1027</v>
      </c>
      <c r="C14" s="57">
        <v>8.06</v>
      </c>
      <c r="D14" s="58">
        <v>43.4</v>
      </c>
      <c r="E14" s="57">
        <v>430.9</v>
      </c>
      <c r="F14" s="57">
        <v>18.7</v>
      </c>
      <c r="G14" s="70">
        <v>1.01E-9</v>
      </c>
      <c r="H14" s="70">
        <v>4.2199999999999998E-24</v>
      </c>
      <c r="I14" s="59">
        <v>6.22</v>
      </c>
      <c r="J14" s="16">
        <f t="shared" si="1"/>
        <v>6.9019463488703821E+17</v>
      </c>
      <c r="K14" s="56">
        <v>1300</v>
      </c>
      <c r="L14" s="51">
        <f t="shared" si="27"/>
        <v>1027</v>
      </c>
      <c r="M14" s="71">
        <v>1312</v>
      </c>
      <c r="N14" s="71">
        <v>1240</v>
      </c>
      <c r="O14" s="71">
        <v>819</v>
      </c>
      <c r="P14" s="67">
        <v>0.45</v>
      </c>
      <c r="Q14" s="67">
        <v>0.48</v>
      </c>
      <c r="R14" s="67">
        <v>0.46</v>
      </c>
      <c r="S14" s="67">
        <v>0.38800000000000001</v>
      </c>
      <c r="T14" s="67">
        <v>0.156</v>
      </c>
      <c r="U14" s="57">
        <v>2.76E-2</v>
      </c>
      <c r="V14" s="57">
        <v>2.54</v>
      </c>
      <c r="W14" s="57">
        <v>3.5499999999999997E-2</v>
      </c>
      <c r="X14" s="52">
        <v>9.9999999999999997E-65</v>
      </c>
      <c r="Y14" s="16">
        <f t="shared" si="2"/>
        <v>9.9999999999999997E-65</v>
      </c>
      <c r="Z14" s="58">
        <v>6.67</v>
      </c>
      <c r="AA14" s="68">
        <v>1.0045999999999999</v>
      </c>
      <c r="AB14" s="69">
        <v>33.29</v>
      </c>
      <c r="AC14" s="13">
        <f t="shared" si="3"/>
        <v>1027</v>
      </c>
      <c r="AD14" s="16">
        <f t="shared" si="4"/>
        <v>9.9999999999999997E-61</v>
      </c>
      <c r="AE14" s="24">
        <f t="shared" si="5"/>
        <v>1.2959999999999999E-55</v>
      </c>
      <c r="AF14" s="24">
        <f t="shared" si="6"/>
        <v>1.4210526315789471E-57</v>
      </c>
      <c r="AG14" s="11">
        <f t="shared" si="7"/>
        <v>38.540867660186386</v>
      </c>
      <c r="AH14" s="11">
        <f t="shared" si="8"/>
        <v>2.6343116842925021</v>
      </c>
      <c r="AI14" s="25">
        <f t="shared" si="9"/>
        <v>101.55600000000001</v>
      </c>
      <c r="AJ14" s="25">
        <f t="shared" si="10"/>
        <v>101.52865800000002</v>
      </c>
      <c r="AK14" s="25">
        <f t="shared" si="11"/>
        <v>38.540867660186386</v>
      </c>
      <c r="AL14" s="25">
        <f t="shared" si="12"/>
        <v>1.5471354336321044</v>
      </c>
      <c r="AM14" s="25">
        <f t="shared" si="13"/>
        <v>59.644000000000005</v>
      </c>
      <c r="AN14" s="25">
        <f t="shared" si="14"/>
        <v>59.627942000000012</v>
      </c>
      <c r="AO14" s="4">
        <v>0.46899999999999997</v>
      </c>
      <c r="AP14" s="27">
        <v>51.3</v>
      </c>
      <c r="AQ14" s="47">
        <v>9.1299999999999992E-3</v>
      </c>
      <c r="AR14" s="1">
        <v>24.1</v>
      </c>
      <c r="AS14" s="28">
        <f t="shared" si="15"/>
        <v>7.7518635135135145</v>
      </c>
      <c r="AT14" s="27">
        <v>7.7220000000000004</v>
      </c>
      <c r="AU14" s="27">
        <v>102.123</v>
      </c>
      <c r="AV14" s="29">
        <v>7.5999999999999998E-2</v>
      </c>
      <c r="AW14" s="30">
        <v>788.62300000000005</v>
      </c>
      <c r="AX14" s="31">
        <f t="shared" si="16"/>
        <v>37.897460317460322</v>
      </c>
      <c r="AY14" s="17">
        <v>10.584</v>
      </c>
      <c r="AZ14" s="17">
        <v>112.267</v>
      </c>
      <c r="BA14" s="4">
        <v>9.4E-2</v>
      </c>
      <c r="BB14" s="6">
        <v>1188.1780000000001</v>
      </c>
      <c r="BC14" s="17">
        <f t="shared" si="17"/>
        <v>46.873174603174611</v>
      </c>
      <c r="BD14" s="17">
        <v>7.0339999999999998</v>
      </c>
      <c r="BE14" s="31">
        <v>122.372</v>
      </c>
      <c r="BF14" s="32">
        <v>5.7000000000000002E-2</v>
      </c>
      <c r="BG14" s="30">
        <v>860.79899999999998</v>
      </c>
      <c r="BH14" s="28">
        <f t="shared" si="18"/>
        <v>28.42309523809524</v>
      </c>
      <c r="BI14" s="33">
        <v>9.9999999999999997E-65</v>
      </c>
      <c r="BJ14" s="55">
        <f t="shared" si="19"/>
        <v>5.0000000000000001E-60</v>
      </c>
      <c r="BK14" s="16">
        <f t="shared" si="20"/>
        <v>1E-61</v>
      </c>
      <c r="BL14" s="13">
        <f t="shared" si="21"/>
        <v>1027</v>
      </c>
      <c r="BM14" s="16">
        <f t="shared" si="26"/>
        <v>1.02E-59</v>
      </c>
      <c r="BN14" s="34">
        <f t="shared" si="22"/>
        <v>3.5999999999999997E-2</v>
      </c>
      <c r="BO14" s="35">
        <f>6</f>
        <v>6</v>
      </c>
      <c r="BP14" s="34">
        <f t="shared" si="23"/>
        <v>3.9123992119476116E-10</v>
      </c>
      <c r="BQ14" s="16">
        <f t="shared" si="24"/>
        <v>7.3360738727874679E-6</v>
      </c>
      <c r="BR14" s="11">
        <v>18</v>
      </c>
      <c r="BS14" s="12">
        <v>156</v>
      </c>
      <c r="BT14" s="12">
        <f t="shared" si="25"/>
        <v>2808</v>
      </c>
      <c r="BU14" s="16">
        <v>2594</v>
      </c>
      <c r="BV14" s="16"/>
      <c r="BZ14" s="16"/>
      <c r="CB14" s="16"/>
    </row>
    <row r="15" spans="1:88" ht="9" customHeight="1" x14ac:dyDescent="0.15">
      <c r="A15" s="56">
        <v>1400</v>
      </c>
      <c r="B15" s="51">
        <f t="shared" si="0"/>
        <v>1127</v>
      </c>
      <c r="C15" s="57">
        <v>12.01</v>
      </c>
      <c r="D15" s="58">
        <v>47.37</v>
      </c>
      <c r="E15" s="57">
        <v>503.5</v>
      </c>
      <c r="F15" s="57">
        <v>23.85</v>
      </c>
      <c r="G15" s="70">
        <v>2.0800000000000001E-8</v>
      </c>
      <c r="H15" s="70">
        <v>7.8800000000000003E-22</v>
      </c>
      <c r="I15" s="59">
        <v>6.78</v>
      </c>
      <c r="J15" s="16">
        <f t="shared" si="1"/>
        <v>3696219999014341</v>
      </c>
      <c r="K15" s="56">
        <v>1400</v>
      </c>
      <c r="L15" s="51">
        <f t="shared" si="27"/>
        <v>1127</v>
      </c>
      <c r="M15" s="71">
        <v>1414</v>
      </c>
      <c r="N15" s="71">
        <v>1330</v>
      </c>
      <c r="O15" s="71">
        <v>905</v>
      </c>
      <c r="P15" s="67">
        <v>0.44800000000000001</v>
      </c>
      <c r="Q15" s="67">
        <v>0.47799999999999998</v>
      </c>
      <c r="R15" s="67">
        <v>0.45900000000000002</v>
      </c>
      <c r="S15" s="67">
        <v>0.38600000000000001</v>
      </c>
      <c r="T15" s="67">
        <v>0.17399999999999999</v>
      </c>
      <c r="U15" s="57">
        <v>1.04E-2</v>
      </c>
      <c r="V15" s="57">
        <v>3.82</v>
      </c>
      <c r="W15" s="57">
        <v>8.9899999999999994E-2</v>
      </c>
      <c r="X15" s="52">
        <v>9.9999999999999997E-65</v>
      </c>
      <c r="Y15" s="16">
        <f t="shared" si="2"/>
        <v>9.9999999999999997E-65</v>
      </c>
      <c r="Z15" s="58">
        <v>6.8</v>
      </c>
      <c r="AA15" s="68">
        <v>1.0052000000000001</v>
      </c>
      <c r="AB15" s="69">
        <v>36.369999999999997</v>
      </c>
      <c r="AC15" s="13">
        <f t="shared" si="3"/>
        <v>1127</v>
      </c>
      <c r="AD15" s="16">
        <f t="shared" si="4"/>
        <v>9.9999999999999997E-61</v>
      </c>
      <c r="AE15" s="24">
        <f t="shared" si="5"/>
        <v>1.2959999999999999E-55</v>
      </c>
      <c r="AF15" s="24">
        <f t="shared" si="6"/>
        <v>1.4210526315789471E-57</v>
      </c>
      <c r="AG15" s="11">
        <f t="shared" si="7"/>
        <v>45.034409066845775</v>
      </c>
      <c r="AH15" s="11">
        <f t="shared" si="8"/>
        <v>3.3598039395923096</v>
      </c>
      <c r="AI15" s="25">
        <f t="shared" si="9"/>
        <v>151.32600000000002</v>
      </c>
      <c r="AJ15" s="25">
        <f t="shared" si="10"/>
        <v>151.30678500000008</v>
      </c>
      <c r="AK15" s="25">
        <f t="shared" si="11"/>
        <v>45.034409066845775</v>
      </c>
      <c r="AL15" s="25">
        <f t="shared" si="12"/>
        <v>1.9732181867446896</v>
      </c>
      <c r="AM15" s="25">
        <f t="shared" si="13"/>
        <v>88.874000000000009</v>
      </c>
      <c r="AN15" s="25">
        <f t="shared" si="14"/>
        <v>88.862715000000037</v>
      </c>
      <c r="AO15" s="4">
        <v>0.47899999999999998</v>
      </c>
      <c r="AP15" s="27">
        <v>51.3</v>
      </c>
      <c r="AQ15" s="47">
        <v>9.3399999999999993E-3</v>
      </c>
      <c r="AR15" s="1">
        <v>24.6</v>
      </c>
      <c r="AS15" s="28">
        <f t="shared" si="15"/>
        <v>7.9301648648648655</v>
      </c>
      <c r="AT15" s="27">
        <v>8.2750000000000004</v>
      </c>
      <c r="AU15" s="27">
        <v>102.14700000000001</v>
      </c>
      <c r="AV15" s="29">
        <v>8.1000000000000003E-2</v>
      </c>
      <c r="AW15" s="30">
        <v>845.303</v>
      </c>
      <c r="AX15" s="31">
        <f t="shared" si="16"/>
        <v>40.390714285714289</v>
      </c>
      <c r="AY15" s="17">
        <v>11.254</v>
      </c>
      <c r="AZ15" s="17">
        <v>112.337</v>
      </c>
      <c r="BA15" s="4">
        <v>0.1</v>
      </c>
      <c r="BB15" s="6">
        <v>1264.241</v>
      </c>
      <c r="BC15" s="17">
        <f t="shared" si="17"/>
        <v>49.865079365079374</v>
      </c>
      <c r="BD15" s="17">
        <v>7.5339999999999998</v>
      </c>
      <c r="BE15" s="31">
        <v>122.339</v>
      </c>
      <c r="BF15" s="32">
        <v>6.2E-2</v>
      </c>
      <c r="BG15" s="30">
        <v>921.67399999999998</v>
      </c>
      <c r="BH15" s="28">
        <f t="shared" si="18"/>
        <v>30.91634920634921</v>
      </c>
      <c r="BI15" s="33">
        <v>9.9999999999999997E-65</v>
      </c>
      <c r="BJ15" s="55">
        <f t="shared" si="19"/>
        <v>5.0000000000000001E-60</v>
      </c>
      <c r="BK15" s="16">
        <f t="shared" si="20"/>
        <v>1E-61</v>
      </c>
      <c r="BL15" s="13">
        <f t="shared" si="21"/>
        <v>1127</v>
      </c>
      <c r="BM15" s="16">
        <f t="shared" si="26"/>
        <v>1.02E-59</v>
      </c>
      <c r="BN15" s="34">
        <f t="shared" si="22"/>
        <v>3.5999999999999997E-2</v>
      </c>
      <c r="BO15" s="35">
        <f>6</f>
        <v>6</v>
      </c>
      <c r="BP15" s="34">
        <f t="shared" si="23"/>
        <v>8.0430847055866936E-9</v>
      </c>
      <c r="BQ15" s="16">
        <f t="shared" si="24"/>
        <v>7.4683974725982629E-5</v>
      </c>
      <c r="BU15" s="16"/>
      <c r="BV15" s="16"/>
      <c r="BZ15" s="16"/>
      <c r="CB15" s="16"/>
    </row>
    <row r="16" spans="1:88" ht="9" customHeight="1" x14ac:dyDescent="0.15">
      <c r="A16" s="56">
        <v>1500</v>
      </c>
      <c r="B16" s="51">
        <f t="shared" si="0"/>
        <v>1227</v>
      </c>
      <c r="C16" s="57">
        <v>17.329999999999998</v>
      </c>
      <c r="D16" s="58">
        <v>51.4</v>
      </c>
      <c r="E16" s="57">
        <v>580.6</v>
      </c>
      <c r="F16" s="57">
        <v>29.85</v>
      </c>
      <c r="G16" s="70">
        <v>2.8700000000000002E-7</v>
      </c>
      <c r="H16" s="70">
        <v>7.4199999999999996E-20</v>
      </c>
      <c r="I16" s="59">
        <v>7.36</v>
      </c>
      <c r="J16" s="16">
        <f t="shared" si="1"/>
        <v>39253657132389.5</v>
      </c>
      <c r="K16" s="56">
        <v>1500</v>
      </c>
      <c r="L16" s="51">
        <f t="shared" si="27"/>
        <v>1227</v>
      </c>
      <c r="M16" s="71">
        <v>1517</v>
      </c>
      <c r="N16" s="71">
        <v>1420</v>
      </c>
      <c r="O16" s="71">
        <v>991</v>
      </c>
      <c r="P16" s="67">
        <v>0.44500000000000001</v>
      </c>
      <c r="Q16" s="67">
        <v>0.47599999999999998</v>
      </c>
      <c r="R16" s="67">
        <v>0.45700000000000002</v>
      </c>
      <c r="S16" s="67">
        <v>0.38300000000000001</v>
      </c>
      <c r="T16" s="67">
        <v>0.192</v>
      </c>
      <c r="U16" s="57">
        <v>0.33300000000000002</v>
      </c>
      <c r="V16" s="57">
        <v>5.54</v>
      </c>
      <c r="W16" s="57">
        <v>0.19900000000000001</v>
      </c>
      <c r="X16" s="52">
        <v>9.9999999999999997E-65</v>
      </c>
      <c r="Y16" s="16">
        <f t="shared" si="2"/>
        <v>9.9999999999999997E-65</v>
      </c>
      <c r="Z16" s="58">
        <v>6.95</v>
      </c>
      <c r="AA16" s="68">
        <v>1.0057</v>
      </c>
      <c r="AB16" s="69">
        <v>39.5</v>
      </c>
      <c r="AC16" s="13">
        <f t="shared" si="3"/>
        <v>1227</v>
      </c>
      <c r="AD16" s="16">
        <f t="shared" si="4"/>
        <v>9.9999999999999997E-61</v>
      </c>
      <c r="AE16" s="24">
        <f t="shared" si="5"/>
        <v>1.2959999999999999E-55</v>
      </c>
      <c r="AF16" s="24">
        <f t="shared" si="6"/>
        <v>1.4210526315789471E-57</v>
      </c>
      <c r="AG16" s="11">
        <f t="shared" si="7"/>
        <v>51.930442709455136</v>
      </c>
      <c r="AH16" s="11">
        <f t="shared" si="8"/>
        <v>4.2050376350872298</v>
      </c>
      <c r="AI16" s="25">
        <f t="shared" si="9"/>
        <v>218.358</v>
      </c>
      <c r="AJ16" s="25">
        <f t="shared" si="10"/>
        <v>218.3694660000001</v>
      </c>
      <c r="AK16" s="25">
        <f t="shared" si="11"/>
        <v>51.930442709455136</v>
      </c>
      <c r="AL16" s="25">
        <f t="shared" si="12"/>
        <v>2.469625277749643</v>
      </c>
      <c r="AM16" s="25">
        <f t="shared" si="13"/>
        <v>128.24199999999999</v>
      </c>
      <c r="AN16" s="25">
        <f t="shared" si="14"/>
        <v>128.24873400000007</v>
      </c>
      <c r="AO16" s="4">
        <v>0.49</v>
      </c>
      <c r="AP16" s="27">
        <v>51.3</v>
      </c>
      <c r="AQ16" s="47">
        <v>9.5499999999999995E-3</v>
      </c>
      <c r="AR16" s="1">
        <v>25.2</v>
      </c>
      <c r="AS16" s="28">
        <f t="shared" si="15"/>
        <v>8.1084662162162164</v>
      </c>
      <c r="AT16" s="27">
        <v>8.8030000000000008</v>
      </c>
      <c r="AU16" s="27">
        <v>102.172</v>
      </c>
      <c r="AV16" s="29">
        <v>8.5999999999999993E-2</v>
      </c>
      <c r="AW16" s="30">
        <v>899.46199999999999</v>
      </c>
      <c r="AX16" s="31">
        <f t="shared" si="16"/>
        <v>42.883968253968263</v>
      </c>
      <c r="AY16" s="17">
        <v>11.849</v>
      </c>
      <c r="AZ16" s="17">
        <v>112.401</v>
      </c>
      <c r="BA16" s="4">
        <v>0.105</v>
      </c>
      <c r="BB16" s="6">
        <v>1331.807</v>
      </c>
      <c r="BC16" s="17">
        <f t="shared" si="17"/>
        <v>52.358333333333341</v>
      </c>
      <c r="BD16" s="17">
        <v>8.0519999999999996</v>
      </c>
      <c r="BE16" s="31">
        <v>122.31100000000001</v>
      </c>
      <c r="BF16" s="32">
        <v>6.6000000000000003E-2</v>
      </c>
      <c r="BG16" s="30">
        <v>984.9</v>
      </c>
      <c r="BH16" s="28">
        <f t="shared" si="18"/>
        <v>32.910952380952388</v>
      </c>
      <c r="BI16" s="33">
        <v>9.9999999999999997E-65</v>
      </c>
      <c r="BJ16" s="55">
        <f t="shared" si="19"/>
        <v>5.0000000000000001E-60</v>
      </c>
      <c r="BK16" s="16">
        <f t="shared" si="20"/>
        <v>1E-61</v>
      </c>
      <c r="BL16" s="13">
        <f t="shared" si="21"/>
        <v>1227</v>
      </c>
      <c r="BM16" s="16">
        <f t="shared" si="26"/>
        <v>1.02E-59</v>
      </c>
      <c r="BN16" s="34">
        <f t="shared" si="22"/>
        <v>3.5999999999999997E-2</v>
      </c>
      <c r="BO16" s="35">
        <f>6</f>
        <v>6</v>
      </c>
      <c r="BP16" s="34">
        <f t="shared" si="23"/>
        <v>1.1155212656513329E-7</v>
      </c>
      <c r="BQ16" s="16">
        <f t="shared" si="24"/>
        <v>5.6332926821290349E-4</v>
      </c>
      <c r="BU16" s="16"/>
      <c r="BV16" s="16"/>
      <c r="BZ16" s="16"/>
      <c r="CB16" s="16"/>
    </row>
    <row r="17" spans="1:80" ht="9" customHeight="1" x14ac:dyDescent="0.15">
      <c r="A17" s="56">
        <v>1600</v>
      </c>
      <c r="B17" s="51">
        <f t="shared" si="0"/>
        <v>1327</v>
      </c>
      <c r="C17" s="57">
        <v>24.32</v>
      </c>
      <c r="D17" s="58">
        <v>55.46</v>
      </c>
      <c r="E17" s="57">
        <v>662.2</v>
      </c>
      <c r="F17" s="57">
        <v>36.729999999999997</v>
      </c>
      <c r="G17" s="70">
        <v>2.9100000000000001E-6</v>
      </c>
      <c r="H17" s="70">
        <v>3.9199999999999999E-18</v>
      </c>
      <c r="I17" s="59">
        <v>7.93</v>
      </c>
      <c r="J17" s="16">
        <f t="shared" si="1"/>
        <v>743015652863.08704</v>
      </c>
      <c r="K17" s="56">
        <v>1600</v>
      </c>
      <c r="L17" s="51">
        <f t="shared" si="27"/>
        <v>1327</v>
      </c>
      <c r="M17" s="71">
        <v>1619</v>
      </c>
      <c r="N17" s="71">
        <v>1509</v>
      </c>
      <c r="O17" s="71">
        <v>1080</v>
      </c>
      <c r="P17" s="72">
        <v>0.443</v>
      </c>
      <c r="Q17" s="67">
        <v>0.47499999999999998</v>
      </c>
      <c r="R17" s="67">
        <v>0.45600000000000002</v>
      </c>
      <c r="S17" s="67">
        <v>0.38100000000000001</v>
      </c>
      <c r="T17" s="67">
        <v>0.20699999999999999</v>
      </c>
      <c r="U17" s="57">
        <v>0.94</v>
      </c>
      <c r="V17" s="57">
        <v>7.74</v>
      </c>
      <c r="W17" s="57">
        <v>0.39500000000000002</v>
      </c>
      <c r="X17" s="52">
        <v>9.9999999999999997E-65</v>
      </c>
      <c r="Y17" s="16">
        <f t="shared" si="2"/>
        <v>9.9999999999999997E-65</v>
      </c>
      <c r="Z17" s="58">
        <v>7.1</v>
      </c>
      <c r="AA17" s="68">
        <v>1.0063</v>
      </c>
      <c r="AB17" s="69">
        <v>42.67</v>
      </c>
      <c r="AC17" s="13">
        <f t="shared" si="3"/>
        <v>1327</v>
      </c>
      <c r="AD17" s="16">
        <f t="shared" si="4"/>
        <v>9.9999999999999997E-61</v>
      </c>
      <c r="AE17" s="24">
        <f t="shared" si="5"/>
        <v>1.2959999999999999E-55</v>
      </c>
      <c r="AF17" s="24">
        <f t="shared" si="6"/>
        <v>1.4210526315789471E-57</v>
      </c>
      <c r="AG17" s="11">
        <f t="shared" si="7"/>
        <v>59.228968588014453</v>
      </c>
      <c r="AH17" s="11">
        <f t="shared" si="8"/>
        <v>5.1742389392547379</v>
      </c>
      <c r="AI17" s="25">
        <f t="shared" si="9"/>
        <v>306.43200000000002</v>
      </c>
      <c r="AJ17" s="25">
        <f t="shared" si="10"/>
        <v>306.46483560000007</v>
      </c>
      <c r="AK17" s="25">
        <f t="shared" si="11"/>
        <v>59.228968588014453</v>
      </c>
      <c r="AL17" s="25">
        <f t="shared" si="12"/>
        <v>3.0388387421019893</v>
      </c>
      <c r="AM17" s="25">
        <f t="shared" si="13"/>
        <v>179.96800000000002</v>
      </c>
      <c r="AN17" s="25">
        <f t="shared" si="14"/>
        <v>179.98728440000008</v>
      </c>
      <c r="AO17" s="4">
        <v>0.501</v>
      </c>
      <c r="AP17" s="27">
        <v>51.3</v>
      </c>
      <c r="AQ17" s="47">
        <v>9.7699999999999992E-3</v>
      </c>
      <c r="AR17" s="1">
        <v>25.7</v>
      </c>
      <c r="AS17" s="28">
        <f t="shared" si="15"/>
        <v>8.2952581081081096</v>
      </c>
      <c r="AT17" s="27">
        <v>9.2959999999999994</v>
      </c>
      <c r="AU17" s="27">
        <v>102.209</v>
      </c>
      <c r="AV17" s="29">
        <v>9.0999999999999998E-2</v>
      </c>
      <c r="AW17" s="30">
        <v>950.14700000000005</v>
      </c>
      <c r="AX17" s="31">
        <f t="shared" si="16"/>
        <v>45.37722222222223</v>
      </c>
      <c r="AY17" s="17">
        <v>12.362</v>
      </c>
      <c r="AZ17" s="17">
        <v>112.48099999999999</v>
      </c>
      <c r="BA17" s="4">
        <v>0.11</v>
      </c>
      <c r="BB17" s="6">
        <v>1390.4949999999999</v>
      </c>
      <c r="BC17" s="17">
        <f t="shared" si="17"/>
        <v>54.851587301587308</v>
      </c>
      <c r="BD17" s="17">
        <v>8.5860000000000003</v>
      </c>
      <c r="BE17" s="31">
        <v>122.283</v>
      </c>
      <c r="BF17" s="32">
        <v>7.0000000000000007E-2</v>
      </c>
      <c r="BG17" s="30">
        <v>1049.97</v>
      </c>
      <c r="BH17" s="28">
        <f t="shared" si="18"/>
        <v>34.905555555555559</v>
      </c>
      <c r="BI17" s="33">
        <v>9.9999999999999997E-65</v>
      </c>
      <c r="BJ17" s="55">
        <f t="shared" si="19"/>
        <v>5.0000000000000001E-60</v>
      </c>
      <c r="BK17" s="16">
        <f t="shared" si="20"/>
        <v>1E-61</v>
      </c>
      <c r="BL17" s="13">
        <f t="shared" si="21"/>
        <v>1327</v>
      </c>
      <c r="BM17" s="16">
        <f t="shared" si="26"/>
        <v>1.02E-59</v>
      </c>
      <c r="BN17" s="34">
        <f t="shared" si="22"/>
        <v>3.5999999999999997E-2</v>
      </c>
      <c r="BO17" s="35">
        <f>6</f>
        <v>6</v>
      </c>
      <c r="BP17" s="34">
        <f t="shared" si="23"/>
        <v>1.1230470982726345E-6</v>
      </c>
      <c r="BQ17" s="16">
        <f t="shared" si="24"/>
        <v>3.3283359296799281E-3</v>
      </c>
      <c r="BU17" s="16"/>
      <c r="BV17" s="16"/>
      <c r="BZ17" s="16"/>
      <c r="CB17" s="16"/>
    </row>
    <row r="18" spans="1:80" ht="9" customHeight="1" x14ac:dyDescent="0.15">
      <c r="A18" s="56">
        <v>1700</v>
      </c>
      <c r="B18" s="51">
        <f t="shared" si="0"/>
        <v>1427</v>
      </c>
      <c r="C18" s="57">
        <v>33.28</v>
      </c>
      <c r="D18" s="58">
        <v>59.58</v>
      </c>
      <c r="E18" s="57">
        <v>747.3</v>
      </c>
      <c r="F18" s="57">
        <v>44.52</v>
      </c>
      <c r="G18" s="70">
        <v>2.2200000000000001E-5</v>
      </c>
      <c r="H18" s="70">
        <v>1.3100000000000001E-16</v>
      </c>
      <c r="I18" s="59">
        <v>8.52</v>
      </c>
      <c r="J18" s="16">
        <f t="shared" si="1"/>
        <v>22233750833.765656</v>
      </c>
      <c r="K18" s="56">
        <v>1700</v>
      </c>
      <c r="L18" s="51">
        <f t="shared" si="27"/>
        <v>1427</v>
      </c>
      <c r="M18" s="71">
        <v>1722</v>
      </c>
      <c r="N18" s="71">
        <v>1597</v>
      </c>
      <c r="O18" s="71">
        <v>1167</v>
      </c>
      <c r="P18" s="72">
        <v>0.441</v>
      </c>
      <c r="Q18" s="67">
        <v>0.47299999999999998</v>
      </c>
      <c r="R18" s="67">
        <v>0.45500000000000002</v>
      </c>
      <c r="S18" s="67">
        <v>0.378</v>
      </c>
      <c r="T18" s="67">
        <v>0.222</v>
      </c>
      <c r="U18" s="57">
        <v>2.2999999999999998</v>
      </c>
      <c r="V18" s="57">
        <v>10.58</v>
      </c>
      <c r="W18" s="57">
        <v>0.72399999999999998</v>
      </c>
      <c r="X18" s="52">
        <v>9.9999999999999997E-65</v>
      </c>
      <c r="Y18" s="16">
        <f t="shared" si="2"/>
        <v>9.9999999999999997E-65</v>
      </c>
      <c r="Z18" s="58">
        <v>7.25</v>
      </c>
      <c r="AA18" s="68">
        <v>1.0068999999999999</v>
      </c>
      <c r="AB18" s="69">
        <v>45.88</v>
      </c>
      <c r="AC18" s="13">
        <f t="shared" si="3"/>
        <v>1427</v>
      </c>
      <c r="AD18" s="16">
        <f t="shared" si="4"/>
        <v>9.9999999999999997E-61</v>
      </c>
      <c r="AE18" s="24">
        <f t="shared" si="5"/>
        <v>1.2959999999999999E-55</v>
      </c>
      <c r="AF18" s="24">
        <f t="shared" si="6"/>
        <v>1.4210526315789471E-57</v>
      </c>
      <c r="AG18" s="11">
        <f t="shared" si="7"/>
        <v>66.840543983423728</v>
      </c>
      <c r="AH18" s="11">
        <f t="shared" si="8"/>
        <v>6.2716340205723107</v>
      </c>
      <c r="AI18" s="25">
        <f t="shared" si="9"/>
        <v>419.32800000000009</v>
      </c>
      <c r="AJ18" s="25">
        <f t="shared" si="10"/>
        <v>419.19942960000014</v>
      </c>
      <c r="AK18" s="25">
        <f t="shared" si="11"/>
        <v>66.840543983423728</v>
      </c>
      <c r="AL18" s="25">
        <f t="shared" si="12"/>
        <v>3.6833406152567538</v>
      </c>
      <c r="AM18" s="25">
        <f t="shared" si="13"/>
        <v>246.27200000000005</v>
      </c>
      <c r="AN18" s="25">
        <f t="shared" si="14"/>
        <v>246.19649040000007</v>
      </c>
      <c r="AO18" s="4">
        <v>0.51300000000000001</v>
      </c>
      <c r="AP18" s="27">
        <v>51.3</v>
      </c>
      <c r="AQ18" s="47">
        <v>9.9900000000000006E-3</v>
      </c>
      <c r="AR18" s="1">
        <v>26.3</v>
      </c>
      <c r="AS18" s="28">
        <f t="shared" si="15"/>
        <v>8.482050000000001</v>
      </c>
      <c r="AT18" s="27">
        <v>9.7460000000000004</v>
      </c>
      <c r="AU18" s="27">
        <v>102.251</v>
      </c>
      <c r="AV18" s="29">
        <v>9.5000000000000001E-2</v>
      </c>
      <c r="AW18" s="30">
        <v>996.49900000000002</v>
      </c>
      <c r="AX18" s="31">
        <f t="shared" si="16"/>
        <v>47.371825396825407</v>
      </c>
      <c r="AY18" s="17">
        <v>12.795999999999999</v>
      </c>
      <c r="AZ18" s="17">
        <v>112.547</v>
      </c>
      <c r="BA18" s="4">
        <v>0.114</v>
      </c>
      <c r="BB18" s="6">
        <v>1440.1590000000001</v>
      </c>
      <c r="BC18" s="17">
        <f t="shared" si="17"/>
        <v>56.846190476190479</v>
      </c>
      <c r="BD18" s="17">
        <v>9.1329999999999991</v>
      </c>
      <c r="BE18" s="31">
        <v>122.264</v>
      </c>
      <c r="BF18" s="32">
        <v>7.4999999999999997E-2</v>
      </c>
      <c r="BG18" s="30">
        <v>1116.627</v>
      </c>
      <c r="BH18" s="28">
        <f t="shared" si="18"/>
        <v>37.398809523809533</v>
      </c>
      <c r="BI18" s="33">
        <v>1E-14</v>
      </c>
      <c r="BJ18" s="55">
        <f t="shared" si="19"/>
        <v>5.0000000000000001E-60</v>
      </c>
      <c r="BK18" s="16">
        <f t="shared" si="20"/>
        <v>1.0000000000000001E-11</v>
      </c>
      <c r="BL18" s="13">
        <f t="shared" si="21"/>
        <v>1427</v>
      </c>
      <c r="BM18" s="16">
        <f t="shared" si="26"/>
        <v>1.0000000000000001E-11</v>
      </c>
      <c r="BN18" s="34">
        <f t="shared" si="22"/>
        <v>3.5999999999999997E-2</v>
      </c>
      <c r="BO18" s="35">
        <f>6</f>
        <v>6</v>
      </c>
      <c r="BP18" s="34">
        <f t="shared" si="23"/>
        <v>8.680063621508574E-6</v>
      </c>
      <c r="BQ18" s="16">
        <f t="shared" si="24"/>
        <v>1.6074106651516155E-2</v>
      </c>
      <c r="BU18" s="16"/>
      <c r="BV18" s="16"/>
      <c r="BZ18" s="16"/>
      <c r="CB18" s="16"/>
    </row>
    <row r="19" spans="1:80" ht="9" customHeight="1" x14ac:dyDescent="0.15">
      <c r="A19" s="56">
        <v>1800</v>
      </c>
      <c r="B19" s="51">
        <f t="shared" si="0"/>
        <v>1527</v>
      </c>
      <c r="C19" s="57">
        <v>44.54</v>
      </c>
      <c r="D19" s="58">
        <v>63.74</v>
      </c>
      <c r="E19" s="57">
        <v>836</v>
      </c>
      <c r="F19" s="57">
        <v>53.28</v>
      </c>
      <c r="G19" s="70">
        <v>1.3999999999999999E-4</v>
      </c>
      <c r="H19" s="70">
        <v>2.9700000000000001E-15</v>
      </c>
      <c r="I19" s="59">
        <v>9.1199999999999992</v>
      </c>
      <c r="J19" s="16">
        <f t="shared" si="1"/>
        <v>980680592.33107758</v>
      </c>
      <c r="K19" s="56">
        <v>1800</v>
      </c>
      <c r="L19" s="51">
        <f t="shared" si="27"/>
        <v>1527</v>
      </c>
      <c r="M19" s="71">
        <v>1825</v>
      </c>
      <c r="N19" s="71">
        <v>1684</v>
      </c>
      <c r="O19" s="71">
        <v>1254</v>
      </c>
      <c r="P19" s="67">
        <v>0.439</v>
      </c>
      <c r="Q19" s="67">
        <v>0.47199999999999998</v>
      </c>
      <c r="R19" s="67">
        <v>0.45400000000000001</v>
      </c>
      <c r="S19" s="67">
        <v>0.376</v>
      </c>
      <c r="T19" s="67">
        <v>0.23599999999999999</v>
      </c>
      <c r="U19" s="57">
        <v>5.15</v>
      </c>
      <c r="V19" s="57">
        <v>14.15</v>
      </c>
      <c r="W19" s="57">
        <v>1.19</v>
      </c>
      <c r="X19" s="52">
        <v>9.9999999999999997E-65</v>
      </c>
      <c r="Y19" s="16">
        <f t="shared" si="2"/>
        <v>9.9999999999999997E-65</v>
      </c>
      <c r="Z19" s="58">
        <v>7.4</v>
      </c>
      <c r="AA19" s="68">
        <v>1.0075000000000001</v>
      </c>
      <c r="AB19" s="69">
        <v>49.12</v>
      </c>
      <c r="AC19" s="13">
        <f t="shared" si="3"/>
        <v>1527</v>
      </c>
      <c r="AD19" s="16">
        <f t="shared" si="4"/>
        <v>9.9999999999999997E-61</v>
      </c>
      <c r="AE19" s="24">
        <f t="shared" si="5"/>
        <v>1.2959999999999999E-55</v>
      </c>
      <c r="AF19" s="24">
        <f t="shared" si="6"/>
        <v>1.4210526315789471E-57</v>
      </c>
      <c r="AG19" s="11">
        <f t="shared" si="7"/>
        <v>74.774113167592986</v>
      </c>
      <c r="AH19" s="11">
        <f t="shared" si="8"/>
        <v>7.5056752159948941</v>
      </c>
      <c r="AI19" s="25">
        <f t="shared" si="9"/>
        <v>561.20400000000006</v>
      </c>
      <c r="AJ19" s="25">
        <f t="shared" si="10"/>
        <v>561.23020800000018</v>
      </c>
      <c r="AK19" s="25">
        <f t="shared" si="11"/>
        <v>74.774113167592986</v>
      </c>
      <c r="AL19" s="25">
        <f t="shared" si="12"/>
        <v>4.4080949681239856</v>
      </c>
      <c r="AM19" s="25">
        <f t="shared" si="13"/>
        <v>329.596</v>
      </c>
      <c r="AN19" s="25">
        <f t="shared" si="14"/>
        <v>329.61139200000008</v>
      </c>
      <c r="AO19" s="4">
        <v>0.52400000000000002</v>
      </c>
      <c r="AP19" s="27">
        <v>51.3</v>
      </c>
      <c r="AQ19" s="47">
        <v>1.0200000000000001E-2</v>
      </c>
      <c r="AR19" s="1">
        <v>26.9</v>
      </c>
      <c r="AS19" s="28">
        <f t="shared" si="15"/>
        <v>8.6603513513513519</v>
      </c>
      <c r="AT19" s="27">
        <v>10.148</v>
      </c>
      <c r="AU19" s="27">
        <v>102.291</v>
      </c>
      <c r="AV19" s="29">
        <v>9.9000000000000005E-2</v>
      </c>
      <c r="AW19" s="30">
        <v>1038.067</v>
      </c>
      <c r="AX19" s="31">
        <f t="shared" si="16"/>
        <v>49.366428571428578</v>
      </c>
      <c r="AY19" s="17">
        <v>13.156000000000001</v>
      </c>
      <c r="AZ19" s="17">
        <v>112.613</v>
      </c>
      <c r="BA19" s="4">
        <v>0.11700000000000001</v>
      </c>
      <c r="BB19" s="6">
        <v>1481.5</v>
      </c>
      <c r="BC19" s="17">
        <f t="shared" si="17"/>
        <v>58.342142857142868</v>
      </c>
      <c r="BD19" s="17">
        <v>9.6850000000000005</v>
      </c>
      <c r="BE19" s="31">
        <v>122.261</v>
      </c>
      <c r="BF19" s="32">
        <v>7.9000000000000001E-2</v>
      </c>
      <c r="BG19" s="30">
        <v>1184.048</v>
      </c>
      <c r="BH19" s="28">
        <f t="shared" si="18"/>
        <v>39.393412698412703</v>
      </c>
      <c r="BI19" s="33">
        <v>1E-13</v>
      </c>
      <c r="BJ19" s="55">
        <f t="shared" si="19"/>
        <v>5.0000000000000001E-60</v>
      </c>
      <c r="BK19" s="16">
        <f t="shared" si="20"/>
        <v>1E-10</v>
      </c>
      <c r="BL19" s="13">
        <f t="shared" si="21"/>
        <v>1527</v>
      </c>
      <c r="BM19" s="16">
        <f t="shared" si="26"/>
        <v>1E-10</v>
      </c>
      <c r="BN19" s="34">
        <f t="shared" si="22"/>
        <v>3.5999999999999997E-2</v>
      </c>
      <c r="BO19" s="35">
        <f>6</f>
        <v>6</v>
      </c>
      <c r="BP19" s="34">
        <f t="shared" si="23"/>
        <v>5.3803120313032567E-5</v>
      </c>
      <c r="BQ19" s="16">
        <f t="shared" si="24"/>
        <v>6.5596074190276604E-2</v>
      </c>
      <c r="BU19" s="16"/>
      <c r="BV19" s="16"/>
      <c r="BZ19" s="16"/>
      <c r="CB19" s="16"/>
    </row>
    <row r="20" spans="1:80" ht="9" customHeight="1" x14ac:dyDescent="0.15">
      <c r="A20" s="56">
        <v>1900</v>
      </c>
      <c r="B20" s="51">
        <f t="shared" si="0"/>
        <v>1627</v>
      </c>
      <c r="C20" s="57">
        <v>58.45</v>
      </c>
      <c r="D20" s="73" t="s">
        <v>146</v>
      </c>
      <c r="E20" s="57">
        <v>927.4</v>
      </c>
      <c r="F20" s="57">
        <v>63.02</v>
      </c>
      <c r="G20" s="70">
        <v>7.1500000000000003E-4</v>
      </c>
      <c r="H20" s="70">
        <v>4.6200000000000001E-14</v>
      </c>
      <c r="I20" s="59">
        <v>9.7200000000000006</v>
      </c>
      <c r="J20" s="16">
        <f t="shared" si="1"/>
        <v>63043752.364140704</v>
      </c>
      <c r="K20" s="56">
        <v>1900</v>
      </c>
      <c r="L20" s="51">
        <f t="shared" si="27"/>
        <v>1627</v>
      </c>
      <c r="M20" s="71">
        <v>1929</v>
      </c>
      <c r="N20" s="71">
        <v>1771</v>
      </c>
      <c r="O20" s="71">
        <v>1342</v>
      </c>
      <c r="P20" s="67">
        <v>0.437</v>
      </c>
      <c r="Q20" s="67">
        <v>0.47</v>
      </c>
      <c r="R20" s="67">
        <v>0.45300000000000001</v>
      </c>
      <c r="S20" s="67">
        <v>0.373</v>
      </c>
      <c r="T20" s="67">
        <v>0.248</v>
      </c>
      <c r="U20" s="57">
        <v>10.4</v>
      </c>
      <c r="V20" s="57">
        <v>18.45</v>
      </c>
      <c r="W20" s="57">
        <v>1.94</v>
      </c>
      <c r="X20" s="52">
        <v>9.9999999999999997E-65</v>
      </c>
      <c r="Y20" s="16">
        <f t="shared" si="2"/>
        <v>9.9999999999999997E-65</v>
      </c>
      <c r="Z20" s="58">
        <v>7.55</v>
      </c>
      <c r="AA20" s="68">
        <v>1.0081</v>
      </c>
      <c r="AB20" s="69">
        <v>52.4</v>
      </c>
      <c r="AC20" s="13">
        <f t="shared" si="3"/>
        <v>1627</v>
      </c>
      <c r="AD20" s="16">
        <f t="shared" si="4"/>
        <v>9.9999999999999997E-61</v>
      </c>
      <c r="AE20" s="24">
        <f t="shared" si="5"/>
        <v>1.2959999999999999E-55</v>
      </c>
      <c r="AF20" s="24">
        <f t="shared" si="6"/>
        <v>1.4210526315789471E-57</v>
      </c>
      <c r="AG20" s="11">
        <f t="shared" si="7"/>
        <v>82.949177693332217</v>
      </c>
      <c r="AH20" s="11">
        <f t="shared" si="8"/>
        <v>8.8777712483483153</v>
      </c>
      <c r="AI20" s="25">
        <f t="shared" si="9"/>
        <v>736.47000000000014</v>
      </c>
      <c r="AJ20" s="25">
        <f t="shared" si="10"/>
        <v>736.40382480000017</v>
      </c>
      <c r="AK20" s="25">
        <f t="shared" si="11"/>
        <v>82.949177693332217</v>
      </c>
      <c r="AL20" s="25">
        <f t="shared" si="12"/>
        <v>5.21392914585536</v>
      </c>
      <c r="AM20" s="25">
        <f t="shared" si="13"/>
        <v>432.53000000000003</v>
      </c>
      <c r="AN20" s="25">
        <f t="shared" si="14"/>
        <v>432.49113520000014</v>
      </c>
      <c r="AO20" s="4">
        <v>0.53600000000000003</v>
      </c>
      <c r="AP20" s="27">
        <v>51.3</v>
      </c>
      <c r="AQ20" s="47">
        <v>1.04E-2</v>
      </c>
      <c r="AR20" s="1">
        <v>27.5</v>
      </c>
      <c r="AS20" s="28">
        <f t="shared" si="15"/>
        <v>8.8301621621621642</v>
      </c>
      <c r="AT20" s="27">
        <v>10.500999999999999</v>
      </c>
      <c r="AU20" s="27">
        <v>102.339</v>
      </c>
      <c r="AV20" s="29">
        <v>0.10299999999999999</v>
      </c>
      <c r="AW20" s="30">
        <v>1074.6769999999999</v>
      </c>
      <c r="AX20" s="31">
        <f t="shared" si="16"/>
        <v>51.361031746031749</v>
      </c>
      <c r="AY20" s="17">
        <v>13.449</v>
      </c>
      <c r="AZ20" s="17">
        <v>112.669</v>
      </c>
      <c r="BA20" s="4">
        <v>0.11899999999999999</v>
      </c>
      <c r="BB20" s="6">
        <v>1515.2370000000001</v>
      </c>
      <c r="BC20" s="17">
        <f t="shared" si="17"/>
        <v>59.339444444444453</v>
      </c>
      <c r="BD20" s="17">
        <v>10.237</v>
      </c>
      <c r="BE20" s="31">
        <v>122.26600000000001</v>
      </c>
      <c r="BF20" s="32">
        <v>8.4000000000000005E-2</v>
      </c>
      <c r="BG20" s="30">
        <v>1251.68</v>
      </c>
      <c r="BH20" s="28">
        <f t="shared" si="18"/>
        <v>41.886666666666677</v>
      </c>
      <c r="BI20" s="33">
        <v>9.9999999999999998E-13</v>
      </c>
      <c r="BJ20" s="55">
        <f t="shared" si="19"/>
        <v>5.0000000000000001E-60</v>
      </c>
      <c r="BK20" s="16">
        <f t="shared" si="20"/>
        <v>1.0000000000000001E-9</v>
      </c>
      <c r="BL20" s="13">
        <f t="shared" si="21"/>
        <v>1627</v>
      </c>
      <c r="BM20" s="16">
        <f t="shared" si="26"/>
        <v>1.01E-9</v>
      </c>
      <c r="BN20" s="34">
        <f t="shared" si="22"/>
        <v>3.5999999999999997E-2</v>
      </c>
      <c r="BO20" s="35">
        <f>6</f>
        <v>6</v>
      </c>
      <c r="BP20" s="34">
        <f t="shared" si="23"/>
        <v>2.7684372611957672E-4</v>
      </c>
      <c r="BQ20" s="16">
        <f t="shared" si="24"/>
        <v>0.23220967673379828</v>
      </c>
      <c r="BU20" s="16"/>
      <c r="BV20" s="16"/>
      <c r="BZ20" s="16"/>
      <c r="CB20" s="16"/>
    </row>
    <row r="21" spans="1:80" ht="9" customHeight="1" x14ac:dyDescent="0.15">
      <c r="A21" s="56">
        <v>2000</v>
      </c>
      <c r="B21" s="51">
        <f t="shared" si="0"/>
        <v>1727</v>
      </c>
      <c r="C21" s="57">
        <v>75.37</v>
      </c>
      <c r="D21" s="58">
        <v>72.19</v>
      </c>
      <c r="E21" s="57">
        <v>1022</v>
      </c>
      <c r="F21" s="57">
        <v>73.75</v>
      </c>
      <c r="G21" s="70">
        <v>3.15E-3</v>
      </c>
      <c r="H21" s="70">
        <v>5.4999999999999998E-13</v>
      </c>
      <c r="I21" s="59">
        <v>10.33</v>
      </c>
      <c r="J21" s="16">
        <f t="shared" si="1"/>
        <v>5295675.1985878199</v>
      </c>
      <c r="K21" s="56">
        <v>2000</v>
      </c>
      <c r="L21" s="51">
        <f t="shared" si="27"/>
        <v>1727</v>
      </c>
      <c r="M21" s="71">
        <v>2033</v>
      </c>
      <c r="N21" s="71">
        <v>1857</v>
      </c>
      <c r="O21" s="71">
        <v>1428</v>
      </c>
      <c r="P21" s="67">
        <v>0.435</v>
      </c>
      <c r="Q21" s="67">
        <v>0.46899999999999997</v>
      </c>
      <c r="R21" s="67">
        <v>0.45200000000000001</v>
      </c>
      <c r="S21" s="67">
        <v>0.37</v>
      </c>
      <c r="T21" s="67">
        <v>0.25900000000000001</v>
      </c>
      <c r="U21" s="57">
        <v>20</v>
      </c>
      <c r="V21" s="57">
        <v>23.65</v>
      </c>
      <c r="W21" s="57">
        <v>2.84</v>
      </c>
      <c r="X21" s="70">
        <v>1.75E-12</v>
      </c>
      <c r="Y21" s="70">
        <v>1.3200000000000001E-8</v>
      </c>
      <c r="Z21" s="58">
        <v>7.7</v>
      </c>
      <c r="AA21" s="68">
        <v>1.0087999999999999</v>
      </c>
      <c r="AB21" s="69">
        <v>55.71</v>
      </c>
      <c r="AC21" s="13">
        <f t="shared" si="3"/>
        <v>1727</v>
      </c>
      <c r="AD21" s="16">
        <f t="shared" si="4"/>
        <v>1.7500000000000001E-8</v>
      </c>
      <c r="AE21" s="24">
        <f t="shared" si="5"/>
        <v>2.2680000000000001E-3</v>
      </c>
      <c r="AF21" s="24">
        <f t="shared" si="6"/>
        <v>2.4868421052631579E-5</v>
      </c>
      <c r="AG21" s="11">
        <f t="shared" si="7"/>
        <v>91.410458920191431</v>
      </c>
      <c r="AH21" s="11">
        <f t="shared" si="8"/>
        <v>10.389330840458397</v>
      </c>
      <c r="AI21" s="25">
        <f t="shared" si="9"/>
        <v>949.66200000000015</v>
      </c>
      <c r="AJ21" s="25">
        <f t="shared" si="10"/>
        <v>949.6935000000002</v>
      </c>
      <c r="AK21" s="25">
        <f t="shared" si="11"/>
        <v>91.410458920191431</v>
      </c>
      <c r="AL21" s="25">
        <f t="shared" si="12"/>
        <v>6.1016704936025512</v>
      </c>
      <c r="AM21" s="25">
        <f t="shared" si="13"/>
        <v>557.73800000000006</v>
      </c>
      <c r="AN21" s="25">
        <f t="shared" si="14"/>
        <v>557.75650000000019</v>
      </c>
      <c r="AO21" s="4">
        <v>0.54800000000000004</v>
      </c>
      <c r="AP21" s="27">
        <v>51.3</v>
      </c>
      <c r="AQ21" s="47">
        <v>1.0699999999999999E-2</v>
      </c>
      <c r="AR21" s="1">
        <v>28.1</v>
      </c>
      <c r="AS21" s="28">
        <f t="shared" si="15"/>
        <v>9.0848783783783791</v>
      </c>
      <c r="AT21" s="27">
        <v>10.807</v>
      </c>
      <c r="AU21" s="27">
        <v>102.375</v>
      </c>
      <c r="AV21" s="29">
        <v>0.106</v>
      </c>
      <c r="AW21" s="30">
        <v>1106.3820000000001</v>
      </c>
      <c r="AX21" s="31">
        <f t="shared" si="16"/>
        <v>52.856984126984138</v>
      </c>
      <c r="AY21" s="17">
        <v>13.683999999999999</v>
      </c>
      <c r="AZ21" s="17">
        <v>112.711</v>
      </c>
      <c r="BA21" s="4">
        <v>0.121</v>
      </c>
      <c r="BB21" s="6">
        <v>1542.3589999999999</v>
      </c>
      <c r="BC21" s="17">
        <f t="shared" si="17"/>
        <v>60.336746031746038</v>
      </c>
      <c r="BD21" s="17">
        <v>10.786</v>
      </c>
      <c r="BE21" s="31">
        <v>122.277</v>
      </c>
      <c r="BF21" s="32">
        <v>8.7999999999999995E-2</v>
      </c>
      <c r="BG21" s="30">
        <v>1318.8340000000001</v>
      </c>
      <c r="BH21" s="28">
        <f t="shared" si="18"/>
        <v>43.881269841269848</v>
      </c>
      <c r="BI21" s="33">
        <v>9.9999999999999994E-12</v>
      </c>
      <c r="BJ21" s="55">
        <f t="shared" si="19"/>
        <v>8.7499999999999996E-8</v>
      </c>
      <c r="BK21" s="16">
        <f t="shared" si="20"/>
        <v>1E-8</v>
      </c>
      <c r="BL21" s="13">
        <f t="shared" si="21"/>
        <v>1727</v>
      </c>
      <c r="BM21" s="16">
        <f t="shared" si="26"/>
        <v>9.7599999999999987E-8</v>
      </c>
      <c r="BN21" s="34">
        <f t="shared" si="22"/>
        <v>3.5999999999999997E-2</v>
      </c>
      <c r="BO21" s="35">
        <f>6</f>
        <v>6</v>
      </c>
      <c r="BP21" s="34">
        <f t="shared" si="23"/>
        <v>1.2156428585978691E-3</v>
      </c>
      <c r="BQ21" s="16">
        <f t="shared" si="24"/>
        <v>0.72823131400386398</v>
      </c>
      <c r="BU21" s="16"/>
      <c r="BV21" s="16"/>
      <c r="BZ21" s="16"/>
      <c r="CB21" s="16"/>
    </row>
    <row r="22" spans="1:80" ht="9" customHeight="1" x14ac:dyDescent="0.15">
      <c r="A22" s="56">
        <v>2100</v>
      </c>
      <c r="B22" s="51">
        <f t="shared" si="0"/>
        <v>1827</v>
      </c>
      <c r="C22" s="57">
        <v>95.69</v>
      </c>
      <c r="D22" s="58">
        <v>76.489999999999995</v>
      </c>
      <c r="E22" s="57">
        <v>1119</v>
      </c>
      <c r="F22" s="57">
        <v>85.57</v>
      </c>
      <c r="G22" s="70">
        <v>1.23E-2</v>
      </c>
      <c r="H22" s="70">
        <v>4.9499999999999997E-12</v>
      </c>
      <c r="I22" s="59">
        <v>10.93</v>
      </c>
      <c r="J22" s="16">
        <f t="shared" si="1"/>
        <v>588408.35539864667</v>
      </c>
      <c r="K22" s="56">
        <v>2100</v>
      </c>
      <c r="L22" s="51">
        <v>1827</v>
      </c>
      <c r="M22" s="71">
        <v>2137</v>
      </c>
      <c r="N22" s="71">
        <v>1943</v>
      </c>
      <c r="O22" s="71">
        <v>1514</v>
      </c>
      <c r="P22" s="67">
        <v>0.433</v>
      </c>
      <c r="Q22" s="67">
        <v>0.46700000000000003</v>
      </c>
      <c r="R22" s="67">
        <v>0.45</v>
      </c>
      <c r="S22" s="67">
        <v>0.36699999999999999</v>
      </c>
      <c r="T22" s="67">
        <v>0.26900000000000002</v>
      </c>
      <c r="U22" s="57">
        <v>35.9</v>
      </c>
      <c r="V22" s="57">
        <v>29.85</v>
      </c>
      <c r="W22" s="57">
        <v>4.08</v>
      </c>
      <c r="X22" s="70">
        <v>1.5799999999999999E-12</v>
      </c>
      <c r="Y22" s="70">
        <v>1.2200000000000001E-7</v>
      </c>
      <c r="Z22" s="58">
        <v>7.85</v>
      </c>
      <c r="AA22" s="68">
        <v>1.0094000000000001</v>
      </c>
      <c r="AB22" s="69">
        <v>59.05</v>
      </c>
      <c r="AC22" s="13">
        <f t="shared" si="3"/>
        <v>1827</v>
      </c>
      <c r="AD22" s="16">
        <f t="shared" si="4"/>
        <v>1.5799999999999999E-8</v>
      </c>
      <c r="AE22" s="24">
        <f t="shared" si="5"/>
        <v>2.0476800000000001E-3</v>
      </c>
      <c r="AF22" s="24">
        <f t="shared" si="6"/>
        <v>2.2452631578947369E-5</v>
      </c>
      <c r="AG22" s="11">
        <f t="shared" si="7"/>
        <v>100.08640267289061</v>
      </c>
      <c r="AH22" s="11">
        <f t="shared" si="8"/>
        <v>12.05444122058339</v>
      </c>
      <c r="AI22" s="25">
        <f t="shared" si="9"/>
        <v>1205.6940000000002</v>
      </c>
      <c r="AJ22" s="25">
        <f t="shared" si="10"/>
        <v>1206.4856580000003</v>
      </c>
      <c r="AK22" s="25">
        <f t="shared" si="11"/>
        <v>100.08640267289061</v>
      </c>
      <c r="AL22" s="25">
        <f t="shared" si="12"/>
        <v>7.0795924628823084</v>
      </c>
      <c r="AM22" s="25">
        <f t="shared" si="13"/>
        <v>708.10599999999999</v>
      </c>
      <c r="AN22" s="25">
        <f t="shared" si="14"/>
        <v>708.57094200000006</v>
      </c>
      <c r="AO22" s="4">
        <v>0.56000000000000005</v>
      </c>
      <c r="AP22" s="27">
        <v>51.3</v>
      </c>
      <c r="AQ22" s="47">
        <v>1.09E-2</v>
      </c>
      <c r="AR22" s="1">
        <v>28.8</v>
      </c>
      <c r="AS22" s="28">
        <f t="shared" si="15"/>
        <v>9.2546891891891896</v>
      </c>
      <c r="AT22" s="27">
        <v>11.068</v>
      </c>
      <c r="AU22" s="27">
        <v>102.42</v>
      </c>
      <c r="AV22" s="29">
        <v>0.108</v>
      </c>
      <c r="AW22" s="30">
        <v>1133.626</v>
      </c>
      <c r="AX22" s="31">
        <f t="shared" si="16"/>
        <v>53.854285714285723</v>
      </c>
      <c r="AY22" s="17">
        <v>13.872</v>
      </c>
      <c r="AZ22" s="17">
        <v>112.75700000000001</v>
      </c>
      <c r="BA22" s="4">
        <v>0.123</v>
      </c>
      <c r="BB22" s="6">
        <v>1564.172</v>
      </c>
      <c r="BC22" s="17">
        <f t="shared" si="17"/>
        <v>61.334047619047631</v>
      </c>
      <c r="BD22" s="17">
        <v>11.32</v>
      </c>
      <c r="BE22" s="31">
        <v>122.297</v>
      </c>
      <c r="BF22" s="32">
        <v>9.2999999999999999E-2</v>
      </c>
      <c r="BG22" s="30">
        <v>1384.441</v>
      </c>
      <c r="BH22" s="28">
        <f t="shared" si="18"/>
        <v>46.374523809523822</v>
      </c>
      <c r="BI22" s="33">
        <v>1E-10</v>
      </c>
      <c r="BJ22" s="55">
        <f t="shared" si="19"/>
        <v>7.8999999999999993E-8</v>
      </c>
      <c r="BK22" s="16">
        <f t="shared" si="20"/>
        <v>1.0000000000000001E-7</v>
      </c>
      <c r="BL22" s="13">
        <f t="shared" si="21"/>
        <v>1827</v>
      </c>
      <c r="BM22" s="16">
        <f t="shared" si="26"/>
        <v>1.8E-7</v>
      </c>
      <c r="BN22" s="34">
        <f t="shared" si="22"/>
        <v>3.5999999999999997E-2</v>
      </c>
      <c r="BO22" s="35">
        <f>6</f>
        <v>6</v>
      </c>
      <c r="BP22" s="34">
        <f t="shared" si="23"/>
        <v>4.6585309327735001E-3</v>
      </c>
      <c r="BQ22" s="16">
        <f t="shared" si="24"/>
        <v>2.0580322251856424</v>
      </c>
      <c r="BU22" s="16"/>
      <c r="BV22" s="16"/>
      <c r="BZ22" s="16"/>
      <c r="CB22" s="16"/>
    </row>
    <row r="23" spans="1:80" ht="9" customHeight="1" x14ac:dyDescent="0.15">
      <c r="A23" s="56">
        <v>2200</v>
      </c>
      <c r="B23" s="51">
        <f t="shared" si="0"/>
        <v>1927</v>
      </c>
      <c r="C23" s="57">
        <v>119.8</v>
      </c>
      <c r="D23" s="58">
        <v>80.83</v>
      </c>
      <c r="E23" s="57">
        <v>1217</v>
      </c>
      <c r="F23" s="57">
        <v>98.4</v>
      </c>
      <c r="G23" s="70">
        <v>4.1700000000000001E-2</v>
      </c>
      <c r="H23" s="70">
        <v>3.9199999999999998E-11</v>
      </c>
      <c r="I23" s="59">
        <v>11.57</v>
      </c>
      <c r="J23" s="16">
        <f t="shared" si="1"/>
        <v>74301.565286308687</v>
      </c>
      <c r="K23" s="56">
        <v>2200</v>
      </c>
      <c r="L23" s="51">
        <f>K23-273</f>
        <v>1927</v>
      </c>
      <c r="M23" s="71">
        <v>2242</v>
      </c>
      <c r="N23" s="71">
        <v>2026</v>
      </c>
      <c r="O23" s="71">
        <v>1601</v>
      </c>
      <c r="P23" s="67">
        <v>0.43099999999999999</v>
      </c>
      <c r="Q23" s="67">
        <v>0.46600000000000003</v>
      </c>
      <c r="R23" s="67">
        <v>0.44900000000000001</v>
      </c>
      <c r="S23" s="67">
        <v>0.36399999999999999</v>
      </c>
      <c r="T23" s="67">
        <v>0.27800000000000002</v>
      </c>
      <c r="U23" s="57">
        <v>61</v>
      </c>
      <c r="V23" s="57">
        <v>37.200000000000003</v>
      </c>
      <c r="W23" s="57">
        <v>5.52</v>
      </c>
      <c r="X23" s="70">
        <v>1.25E-11</v>
      </c>
      <c r="Y23" s="70">
        <v>9.8899999999999998E-7</v>
      </c>
      <c r="Z23" s="58">
        <v>8</v>
      </c>
      <c r="AA23" s="68">
        <v>1.0101</v>
      </c>
      <c r="AB23" s="69">
        <v>62.42</v>
      </c>
      <c r="AC23" s="13">
        <f t="shared" si="3"/>
        <v>1927</v>
      </c>
      <c r="AD23" s="16">
        <f t="shared" si="4"/>
        <v>1.2499999999999999E-7</v>
      </c>
      <c r="AE23" s="24">
        <f t="shared" si="5"/>
        <v>1.6199999999999999E-2</v>
      </c>
      <c r="AF23" s="24">
        <f t="shared" si="6"/>
        <v>1.7763157894736841E-4</v>
      </c>
      <c r="AG23" s="11">
        <f t="shared" si="7"/>
        <v>108.8517891446898</v>
      </c>
      <c r="AH23" s="11">
        <f t="shared" si="8"/>
        <v>13.861832606116698</v>
      </c>
      <c r="AI23" s="25">
        <f t="shared" si="9"/>
        <v>1509.4800000000002</v>
      </c>
      <c r="AJ23" s="25">
        <f t="shared" si="10"/>
        <v>1508.8852800000006</v>
      </c>
      <c r="AK23" s="25">
        <f t="shared" si="11"/>
        <v>108.8517891446898</v>
      </c>
      <c r="AL23" s="25">
        <f t="shared" si="12"/>
        <v>8.1410762924812357</v>
      </c>
      <c r="AM23" s="25">
        <f t="shared" si="13"/>
        <v>886.52</v>
      </c>
      <c r="AN23" s="25">
        <f t="shared" si="14"/>
        <v>886.17072000000053</v>
      </c>
      <c r="AO23" s="4">
        <v>0.57299999999999995</v>
      </c>
      <c r="AP23" s="27">
        <v>51.3</v>
      </c>
      <c r="AQ23" s="47">
        <v>1.12E-2</v>
      </c>
      <c r="AR23" s="1">
        <v>29.4</v>
      </c>
      <c r="AS23" s="28">
        <f t="shared" si="15"/>
        <v>9.509405405405408</v>
      </c>
      <c r="AT23" s="27">
        <v>11.288</v>
      </c>
      <c r="AU23" s="27">
        <v>102.45399999999999</v>
      </c>
      <c r="AV23" s="29">
        <v>0.11</v>
      </c>
      <c r="AW23" s="30">
        <v>1156.5509999999999</v>
      </c>
      <c r="AX23" s="31">
        <f t="shared" si="16"/>
        <v>54.851587301587308</v>
      </c>
      <c r="AY23" s="17">
        <v>14.02</v>
      </c>
      <c r="AZ23" s="17">
        <v>112.78400000000001</v>
      </c>
      <c r="BA23" s="4">
        <v>0.124</v>
      </c>
      <c r="BB23" s="6">
        <v>1581.2760000000001</v>
      </c>
      <c r="BC23" s="17">
        <f t="shared" si="17"/>
        <v>61.83269841269842</v>
      </c>
      <c r="BD23" s="17">
        <v>11.84</v>
      </c>
      <c r="BE23" s="31">
        <v>122.33499999999999</v>
      </c>
      <c r="BF23" s="32">
        <v>9.7000000000000003E-2</v>
      </c>
      <c r="BG23" s="30">
        <v>1448.4179999999999</v>
      </c>
      <c r="BH23" s="28">
        <f t="shared" si="18"/>
        <v>48.369126984126993</v>
      </c>
      <c r="BI23" s="33">
        <v>1.0000000000000001E-9</v>
      </c>
      <c r="BJ23" s="55">
        <f t="shared" si="19"/>
        <v>6.2500000000000005E-7</v>
      </c>
      <c r="BK23" s="16">
        <f t="shared" si="20"/>
        <v>9.9999999999999995E-7</v>
      </c>
      <c r="BL23" s="13">
        <f t="shared" si="21"/>
        <v>1927</v>
      </c>
      <c r="BM23" s="16">
        <f t="shared" si="26"/>
        <v>1.7225E-6</v>
      </c>
      <c r="BN23" s="34">
        <f t="shared" si="22"/>
        <v>3.5999999999999997E-2</v>
      </c>
      <c r="BO23" s="35">
        <f>6</f>
        <v>6</v>
      </c>
      <c r="BP23" s="34">
        <f t="shared" si="23"/>
        <v>1.5868375430617216E-2</v>
      </c>
      <c r="BQ23" s="16">
        <f t="shared" si="24"/>
        <v>5.3149495390113515</v>
      </c>
      <c r="BU23" s="16"/>
      <c r="BV23" s="16"/>
      <c r="BZ23" s="16"/>
      <c r="CB23" s="16"/>
    </row>
    <row r="24" spans="1:80" ht="9" customHeight="1" x14ac:dyDescent="0.15">
      <c r="A24" s="56">
        <v>2300</v>
      </c>
      <c r="B24" s="51">
        <f t="shared" si="0"/>
        <v>2027</v>
      </c>
      <c r="C24" s="57">
        <v>148.19999999999999</v>
      </c>
      <c r="D24" s="58">
        <v>85.22</v>
      </c>
      <c r="E24" s="57">
        <v>1319</v>
      </c>
      <c r="F24" s="57">
        <v>112.4</v>
      </c>
      <c r="G24" s="70">
        <v>0.128</v>
      </c>
      <c r="H24" s="70">
        <v>2.4499999999999998E-10</v>
      </c>
      <c r="I24" s="59">
        <v>12.19</v>
      </c>
      <c r="J24" s="16">
        <f t="shared" si="1"/>
        <v>11888.250445809392</v>
      </c>
      <c r="K24" s="56">
        <v>2300</v>
      </c>
      <c r="L24" s="51">
        <f>K24-273</f>
        <v>2027</v>
      </c>
      <c r="M24" s="71">
        <v>2347</v>
      </c>
      <c r="N24" s="71">
        <v>2109</v>
      </c>
      <c r="O24" s="71">
        <v>1688</v>
      </c>
      <c r="P24" s="67">
        <v>0.42899999999999999</v>
      </c>
      <c r="Q24" s="67">
        <v>0.46400000000000002</v>
      </c>
      <c r="R24" s="67">
        <v>0.44800000000000001</v>
      </c>
      <c r="S24" s="67">
        <v>0.36199999999999999</v>
      </c>
      <c r="T24" s="67">
        <v>0.28599999999999998</v>
      </c>
      <c r="U24" s="57">
        <v>100.1</v>
      </c>
      <c r="V24" s="57">
        <v>45.7</v>
      </c>
      <c r="W24" s="57">
        <v>7.24</v>
      </c>
      <c r="X24" s="70">
        <v>7.8199999999999999E-11</v>
      </c>
      <c r="Y24" s="70">
        <v>6.3199999999999996E-6</v>
      </c>
      <c r="Z24" s="58">
        <v>8.15</v>
      </c>
      <c r="AA24" s="68">
        <v>1.0107999999999999</v>
      </c>
      <c r="AB24" s="69">
        <v>65.819999999999993</v>
      </c>
      <c r="AC24" s="13">
        <f t="shared" si="3"/>
        <v>2027</v>
      </c>
      <c r="AD24" s="16">
        <f t="shared" si="4"/>
        <v>7.8199999999999999E-7</v>
      </c>
      <c r="AE24" s="24">
        <f t="shared" si="5"/>
        <v>0.1013472</v>
      </c>
      <c r="AF24" s="24">
        <f t="shared" si="6"/>
        <v>1.1112631578947367E-3</v>
      </c>
      <c r="AG24" s="11">
        <f t="shared" si="7"/>
        <v>117.97494649288895</v>
      </c>
      <c r="AH24" s="11">
        <f t="shared" si="8"/>
        <v>15.834044562271513</v>
      </c>
      <c r="AI24" s="25">
        <f t="shared" si="9"/>
        <v>1867.3200000000002</v>
      </c>
      <c r="AJ24" s="25">
        <f t="shared" si="10"/>
        <v>1868.0205600000011</v>
      </c>
      <c r="AK24" s="25">
        <f t="shared" si="11"/>
        <v>117.97494649288895</v>
      </c>
      <c r="AL24" s="25">
        <f t="shared" si="12"/>
        <v>9.2993595048261266</v>
      </c>
      <c r="AM24" s="25">
        <f t="shared" si="13"/>
        <v>1096.68</v>
      </c>
      <c r="AN24" s="25">
        <f>AK24*AL24</f>
        <v>1097.0914400000006</v>
      </c>
      <c r="AO24" s="4">
        <v>0.58599999999999997</v>
      </c>
      <c r="AP24" s="27">
        <v>51.3</v>
      </c>
      <c r="AQ24" s="47">
        <v>1.14E-2</v>
      </c>
      <c r="AR24" s="1">
        <v>30.1</v>
      </c>
      <c r="AS24" s="28">
        <f t="shared" si="15"/>
        <v>9.6792162162162185</v>
      </c>
      <c r="AT24" s="27">
        <v>11.472</v>
      </c>
      <c r="AU24" s="27">
        <v>102.485</v>
      </c>
      <c r="AV24" s="29">
        <v>0.112</v>
      </c>
      <c r="AW24" s="30">
        <v>1175.7380000000001</v>
      </c>
      <c r="AX24" s="31">
        <f t="shared" si="16"/>
        <v>55.848888888888894</v>
      </c>
      <c r="AY24" s="17">
        <v>14.137</v>
      </c>
      <c r="AZ24" s="17">
        <v>112.813</v>
      </c>
      <c r="BA24" s="4">
        <v>0.125</v>
      </c>
      <c r="BB24" s="6">
        <v>1594.8510000000001</v>
      </c>
      <c r="BC24" s="17">
        <f t="shared" si="17"/>
        <v>62.331349206349216</v>
      </c>
      <c r="BD24" s="17">
        <v>12.340999999999999</v>
      </c>
      <c r="BE24" s="31">
        <v>122.381</v>
      </c>
      <c r="BF24" s="32">
        <v>0.10100000000000001</v>
      </c>
      <c r="BG24" s="30">
        <v>1510.2860000000001</v>
      </c>
      <c r="BH24" s="28">
        <f t="shared" si="18"/>
        <v>50.363730158730164</v>
      </c>
      <c r="BI24" s="33">
        <v>1E-8</v>
      </c>
      <c r="BJ24" s="55">
        <f t="shared" si="19"/>
        <v>3.9099999999999998E-6</v>
      </c>
      <c r="BK24" s="16">
        <f t="shared" si="20"/>
        <v>1.0000000000000001E-5</v>
      </c>
      <c r="BL24" s="13">
        <f t="shared" si="21"/>
        <v>2027</v>
      </c>
      <c r="BM24" s="16">
        <f t="shared" si="26"/>
        <v>1.4089E-5</v>
      </c>
      <c r="BN24" s="34">
        <f t="shared" si="22"/>
        <v>3.5999999999999997E-2</v>
      </c>
      <c r="BO24" s="35">
        <f>6</f>
        <v>6</v>
      </c>
      <c r="BP24" s="34">
        <f t="shared" si="23"/>
        <v>4.8780651975290724E-2</v>
      </c>
      <c r="BQ24" s="16">
        <f t="shared" si="24"/>
        <v>12.689167181637737</v>
      </c>
      <c r="BU24" s="16"/>
      <c r="BV24" s="16"/>
      <c r="BZ24" s="16"/>
      <c r="CB24" s="16"/>
    </row>
    <row r="25" spans="1:80" ht="9" customHeight="1" x14ac:dyDescent="0.15">
      <c r="A25" s="56">
        <v>2400</v>
      </c>
      <c r="B25" s="51">
        <f t="shared" si="0"/>
        <v>2127</v>
      </c>
      <c r="C25" s="57">
        <v>181.2</v>
      </c>
      <c r="D25" s="58">
        <v>89.65</v>
      </c>
      <c r="E25" s="57">
        <v>1422</v>
      </c>
      <c r="F25" s="57">
        <v>127.5</v>
      </c>
      <c r="G25" s="57">
        <v>0.36399999999999999</v>
      </c>
      <c r="H25" s="70">
        <v>1.37E-9</v>
      </c>
      <c r="I25" s="59">
        <v>12.8</v>
      </c>
      <c r="J25" s="16">
        <f t="shared" si="1"/>
        <v>2126.0009921337964</v>
      </c>
      <c r="K25" s="56">
        <v>2400</v>
      </c>
      <c r="L25" s="51">
        <f>K25-273</f>
        <v>2127</v>
      </c>
      <c r="M25" s="71">
        <v>2452</v>
      </c>
      <c r="N25" s="71">
        <v>2192</v>
      </c>
      <c r="O25" s="71">
        <v>1775</v>
      </c>
      <c r="P25" s="67">
        <v>0.42699999999999999</v>
      </c>
      <c r="Q25" s="67">
        <v>0.46300000000000002</v>
      </c>
      <c r="R25" s="67">
        <v>0.44700000000000001</v>
      </c>
      <c r="S25" s="67">
        <v>0.35899999999999999</v>
      </c>
      <c r="T25" s="67">
        <v>0.29399999999999998</v>
      </c>
      <c r="U25" s="57">
        <v>156</v>
      </c>
      <c r="V25" s="57">
        <v>55.7</v>
      </c>
      <c r="W25" s="57">
        <v>9.39</v>
      </c>
      <c r="X25" s="70">
        <v>4.3599999999999999E-10</v>
      </c>
      <c r="Y25" s="70">
        <v>4.5200000000000001E-5</v>
      </c>
      <c r="Z25" s="58">
        <v>8.3000000000000007</v>
      </c>
      <c r="AA25" s="68">
        <v>1.0116000000000001</v>
      </c>
      <c r="AB25" s="69">
        <v>69.25</v>
      </c>
      <c r="AC25" s="13">
        <f t="shared" si="3"/>
        <v>2127</v>
      </c>
      <c r="AD25" s="16">
        <f t="shared" si="4"/>
        <v>4.3599999999999998E-6</v>
      </c>
      <c r="AE25" s="24">
        <f t="shared" si="5"/>
        <v>0.565056</v>
      </c>
      <c r="AF25" s="24">
        <f t="shared" si="6"/>
        <v>6.1957894736842101E-3</v>
      </c>
      <c r="AG25" s="11">
        <f t="shared" si="7"/>
        <v>127.18754656018808</v>
      </c>
      <c r="AH25" s="11">
        <f t="shared" si="8"/>
        <v>17.96121602926706</v>
      </c>
      <c r="AI25" s="25">
        <f t="shared" si="9"/>
        <v>2283.12</v>
      </c>
      <c r="AJ25" s="25">
        <f t="shared" si="10"/>
        <v>2284.4430000000007</v>
      </c>
      <c r="AK25" s="25">
        <f t="shared" si="11"/>
        <v>127.18754656018808</v>
      </c>
      <c r="AL25" s="25">
        <f t="shared" si="12"/>
        <v>10.548650683855257</v>
      </c>
      <c r="AM25" s="25">
        <f t="shared" si="13"/>
        <v>1340.88</v>
      </c>
      <c r="AN25" s="25">
        <f t="shared" si="14"/>
        <v>1341.6570000000004</v>
      </c>
      <c r="AO25" s="4">
        <v>0.59899999999999998</v>
      </c>
      <c r="AP25" s="27">
        <v>51.3</v>
      </c>
      <c r="AQ25" s="47">
        <v>1.17E-2</v>
      </c>
      <c r="AR25" s="1">
        <v>30.7</v>
      </c>
      <c r="AS25" s="28">
        <f t="shared" si="15"/>
        <v>9.9339324324324334</v>
      </c>
      <c r="AT25" s="27">
        <v>11.624000000000001</v>
      </c>
      <c r="AU25" s="27">
        <v>102.515</v>
      </c>
      <c r="AV25" s="29">
        <v>0.113</v>
      </c>
      <c r="AW25" s="30">
        <v>1191.644</v>
      </c>
      <c r="AX25" s="31">
        <f t="shared" si="16"/>
        <v>56.34753968253969</v>
      </c>
      <c r="AY25" s="17">
        <v>14.228</v>
      </c>
      <c r="AZ25" s="17">
        <v>112.831</v>
      </c>
      <c r="BA25" s="4">
        <v>0.126</v>
      </c>
      <c r="BB25" s="6">
        <v>1605.4079999999999</v>
      </c>
      <c r="BC25" s="17">
        <f t="shared" si="17"/>
        <v>62.830000000000013</v>
      </c>
      <c r="BD25" s="17">
        <v>12.814</v>
      </c>
      <c r="BE25" s="31">
        <v>122.423</v>
      </c>
      <c r="BF25" s="32">
        <v>0.105</v>
      </c>
      <c r="BG25" s="30">
        <v>1568.7739999999999</v>
      </c>
      <c r="BH25" s="28">
        <f t="shared" si="18"/>
        <v>52.358333333333341</v>
      </c>
      <c r="BI25" s="33">
        <v>1E-8</v>
      </c>
      <c r="BJ25" s="55">
        <f t="shared" si="19"/>
        <v>2.1800000000000001E-5</v>
      </c>
      <c r="BK25" s="16">
        <f t="shared" si="20"/>
        <v>1.0000000000000001E-5</v>
      </c>
      <c r="BL25" s="13">
        <f t="shared" si="21"/>
        <v>2127</v>
      </c>
      <c r="BM25" s="16">
        <f t="shared" si="26"/>
        <v>3.3424999999999999E-5</v>
      </c>
      <c r="BN25" s="34">
        <f t="shared" si="22"/>
        <v>3.5999999999999997E-2</v>
      </c>
      <c r="BO25" s="35">
        <f>6</f>
        <v>6</v>
      </c>
      <c r="BP25" s="34">
        <f t="shared" si="23"/>
        <v>0.1370546684164306</v>
      </c>
      <c r="BQ25" s="16">
        <f t="shared" si="24"/>
        <v>28.277865342631625</v>
      </c>
      <c r="BU25" s="16"/>
      <c r="BV25" s="16"/>
      <c r="BZ25" s="16"/>
      <c r="CB25" s="16"/>
    </row>
    <row r="26" spans="1:80" ht="9" customHeight="1" x14ac:dyDescent="0.15">
      <c r="A26" s="56">
        <v>2500</v>
      </c>
      <c r="B26" s="51">
        <f t="shared" si="0"/>
        <v>2227</v>
      </c>
      <c r="C26" s="57">
        <v>219.3</v>
      </c>
      <c r="D26" s="58">
        <v>94.13</v>
      </c>
      <c r="E26" s="57">
        <v>1526</v>
      </c>
      <c r="F26" s="57">
        <v>143.6</v>
      </c>
      <c r="G26" s="57">
        <v>0.93500000000000005</v>
      </c>
      <c r="H26" s="70">
        <v>6.3600000000000004E-9</v>
      </c>
      <c r="I26" s="59">
        <v>13.47</v>
      </c>
      <c r="J26" s="16">
        <f t="shared" si="1"/>
        <v>457.95933321121083</v>
      </c>
      <c r="K26" s="56">
        <v>2500</v>
      </c>
      <c r="L26" s="51">
        <f>K26-273</f>
        <v>2227</v>
      </c>
      <c r="M26" s="71">
        <v>2557</v>
      </c>
      <c r="N26" s="74">
        <v>2271</v>
      </c>
      <c r="O26" s="71">
        <v>1859</v>
      </c>
      <c r="P26" s="67">
        <v>0.42499999999999999</v>
      </c>
      <c r="Q26" s="67">
        <v>0.46200000000000002</v>
      </c>
      <c r="R26" s="67">
        <v>0.44600000000000001</v>
      </c>
      <c r="S26" s="67">
        <v>0.35599999999999998</v>
      </c>
      <c r="T26" s="67">
        <v>0.30099999999999999</v>
      </c>
      <c r="U26" s="57">
        <v>234</v>
      </c>
      <c r="V26" s="57">
        <v>67.2</v>
      </c>
      <c r="W26" s="57">
        <v>11.72</v>
      </c>
      <c r="X26" s="70">
        <v>2.0299999999999998E-9</v>
      </c>
      <c r="Y26" s="70">
        <v>1.7100000000000001E-4</v>
      </c>
      <c r="Z26" s="58">
        <v>8.4499999999999993</v>
      </c>
      <c r="AA26" s="68">
        <v>1.0124</v>
      </c>
      <c r="AB26" s="69">
        <v>72.709999999999994</v>
      </c>
      <c r="AC26" s="13">
        <f t="shared" si="3"/>
        <v>2227</v>
      </c>
      <c r="AD26" s="16">
        <f t="shared" si="4"/>
        <v>2.0299999999999999E-5</v>
      </c>
      <c r="AE26" s="24">
        <f t="shared" si="5"/>
        <v>2.6308799999999999</v>
      </c>
      <c r="AF26" s="24">
        <f t="shared" si="6"/>
        <v>2.8847368421052632E-2</v>
      </c>
      <c r="AG26" s="11">
        <f t="shared" si="7"/>
        <v>136.48958934658719</v>
      </c>
      <c r="AH26" s="11">
        <f t="shared" si="8"/>
        <v>20.229259778845098</v>
      </c>
      <c r="AI26" s="25">
        <f t="shared" si="9"/>
        <v>2763.1800000000003</v>
      </c>
      <c r="AJ26" s="25">
        <f t="shared" si="10"/>
        <v>2761.0833600000005</v>
      </c>
      <c r="AK26" s="25">
        <f t="shared" si="11"/>
        <v>136.48958934658719</v>
      </c>
      <c r="AL26" s="25">
        <f t="shared" si="12"/>
        <v>11.880676378051882</v>
      </c>
      <c r="AM26" s="25">
        <f t="shared" si="13"/>
        <v>1622.8200000000002</v>
      </c>
      <c r="AN26" s="25">
        <f t="shared" si="14"/>
        <v>1621.5886400000004</v>
      </c>
      <c r="AO26" s="4">
        <v>0.61199999999999999</v>
      </c>
      <c r="AP26" s="27">
        <v>51.3</v>
      </c>
      <c r="AQ26" s="47">
        <v>1.1900000000000001E-2</v>
      </c>
      <c r="AR26" s="1">
        <v>31.4</v>
      </c>
      <c r="AS26" s="28">
        <f t="shared" si="15"/>
        <v>10.103743243243246</v>
      </c>
      <c r="AT26" s="27">
        <v>11.749000000000001</v>
      </c>
      <c r="AU26" s="27">
        <v>102.533</v>
      </c>
      <c r="AV26" s="29">
        <v>0.115</v>
      </c>
      <c r="AW26" s="30">
        <v>1204.624</v>
      </c>
      <c r="AX26" s="31">
        <f t="shared" si="16"/>
        <v>57.344841269841282</v>
      </c>
      <c r="AY26" s="17">
        <v>14.301</v>
      </c>
      <c r="AZ26" s="17">
        <v>112.848</v>
      </c>
      <c r="BA26" s="4">
        <v>0.127</v>
      </c>
      <c r="BB26" s="6">
        <v>1613.79</v>
      </c>
      <c r="BC26" s="17">
        <f t="shared" si="17"/>
        <v>63.328650793650809</v>
      </c>
      <c r="BD26" s="17">
        <v>13.260999999999999</v>
      </c>
      <c r="BE26" s="31">
        <v>122.474</v>
      </c>
      <c r="BF26" s="32">
        <v>0.108</v>
      </c>
      <c r="BG26" s="30">
        <v>1624.1479999999999</v>
      </c>
      <c r="BH26" s="28">
        <f t="shared" si="18"/>
        <v>53.854285714285723</v>
      </c>
      <c r="BI26" s="33">
        <v>1E-8</v>
      </c>
      <c r="BJ26" s="55">
        <f t="shared" si="19"/>
        <v>1.0149999999999999E-4</v>
      </c>
      <c r="BK26" s="16">
        <f t="shared" si="20"/>
        <v>1.0000000000000001E-5</v>
      </c>
      <c r="BL26" s="13">
        <f t="shared" si="21"/>
        <v>2227</v>
      </c>
      <c r="BM26" s="16">
        <f t="shared" si="26"/>
        <v>1.2540999999999998E-4</v>
      </c>
      <c r="BN26" s="34">
        <f t="shared" si="22"/>
        <v>3.5999999999999997E-2</v>
      </c>
      <c r="BO26" s="35">
        <f>6</f>
        <v>6</v>
      </c>
      <c r="BP26" s="34">
        <f t="shared" si="23"/>
        <v>0.35571029502201801</v>
      </c>
      <c r="BQ26" s="16"/>
      <c r="BU26" s="16"/>
      <c r="BV26" s="16"/>
      <c r="BZ26" s="16"/>
      <c r="CB26" s="16"/>
    </row>
    <row r="27" spans="1:80" ht="9" customHeight="1" x14ac:dyDescent="0.15">
      <c r="A27" s="56">
        <v>2600</v>
      </c>
      <c r="B27" s="51">
        <f t="shared" si="0"/>
        <v>2327</v>
      </c>
      <c r="C27" s="57">
        <v>263</v>
      </c>
      <c r="D27" s="58">
        <v>98.66</v>
      </c>
      <c r="E27" s="57">
        <v>1632</v>
      </c>
      <c r="F27" s="57">
        <v>161.1</v>
      </c>
      <c r="G27" s="57">
        <v>2.25</v>
      </c>
      <c r="H27" s="70">
        <v>2.7599999999999999E-8</v>
      </c>
      <c r="I27" s="59">
        <v>14.12</v>
      </c>
      <c r="J27" s="16">
        <f t="shared" si="1"/>
        <v>105.52975939214859</v>
      </c>
      <c r="K27" s="56">
        <v>2600</v>
      </c>
      <c r="L27" s="51">
        <v>2327</v>
      </c>
      <c r="M27" s="71">
        <v>2663</v>
      </c>
      <c r="N27" s="71">
        <v>2356</v>
      </c>
      <c r="O27" s="71">
        <v>1945</v>
      </c>
      <c r="P27" s="67">
        <v>0.42299999999999999</v>
      </c>
      <c r="Q27" s="67">
        <v>0.46</v>
      </c>
      <c r="R27" s="67">
        <v>0.44400000000000001</v>
      </c>
      <c r="S27" s="67">
        <v>0.35299999999999998</v>
      </c>
      <c r="T27" s="67">
        <v>0.309</v>
      </c>
      <c r="U27" s="57">
        <v>345</v>
      </c>
      <c r="V27" s="57">
        <v>80.599999999999994</v>
      </c>
      <c r="W27" s="57">
        <v>14.34</v>
      </c>
      <c r="X27" s="70">
        <v>8.7899999999999996E-9</v>
      </c>
      <c r="Y27" s="70">
        <v>7.5699999999999997E-4</v>
      </c>
      <c r="Z27" s="58">
        <v>8.6</v>
      </c>
      <c r="AA27" s="68">
        <v>1.0132000000000001</v>
      </c>
      <c r="AB27" s="69">
        <v>76.2</v>
      </c>
      <c r="AC27" s="13">
        <f t="shared" si="3"/>
        <v>2327</v>
      </c>
      <c r="AD27" s="16">
        <f t="shared" si="4"/>
        <v>8.7899999999999995E-5</v>
      </c>
      <c r="AE27" s="24">
        <f t="shared" si="5"/>
        <v>11.39184</v>
      </c>
      <c r="AF27" s="24">
        <f t="shared" si="6"/>
        <v>0.12491052631578947</v>
      </c>
      <c r="AG27" s="11">
        <f t="shared" si="7"/>
        <v>145.97051757118632</v>
      </c>
      <c r="AH27" s="11">
        <f t="shared" si="8"/>
        <v>22.694524724038615</v>
      </c>
      <c r="AI27" s="25">
        <f t="shared" si="9"/>
        <v>3313.8</v>
      </c>
      <c r="AJ27" s="25">
        <f t="shared" si="10"/>
        <v>3312.7315200000012</v>
      </c>
      <c r="AK27" s="25">
        <f t="shared" si="11"/>
        <v>145.97051757118632</v>
      </c>
      <c r="AL27" s="25">
        <f t="shared" si="12"/>
        <v>13.328530393482996</v>
      </c>
      <c r="AM27" s="25">
        <f t="shared" si="13"/>
        <v>1946.2</v>
      </c>
      <c r="AN27" s="25">
        <f t="shared" si="14"/>
        <v>1945.5724800000007</v>
      </c>
      <c r="AO27" s="4">
        <v>0.626</v>
      </c>
      <c r="AP27" s="27">
        <v>51.3</v>
      </c>
      <c r="AQ27" s="47">
        <v>1.2200000000000001E-2</v>
      </c>
      <c r="AR27" s="1">
        <v>32.1</v>
      </c>
      <c r="AS27" s="28">
        <f t="shared" ref="AS27:AS67" si="28">AQ27*1000000*(3.1415*0.1*0.1)/37</f>
        <v>10.358459459459462</v>
      </c>
      <c r="AT27" s="27">
        <v>11.851000000000001</v>
      </c>
      <c r="AU27" s="27">
        <v>102.55800000000001</v>
      </c>
      <c r="AV27" s="29">
        <v>0.11600000000000001</v>
      </c>
      <c r="AW27" s="30">
        <v>1215.4259999999999</v>
      </c>
      <c r="AX27" s="31">
        <f t="shared" si="16"/>
        <v>57.843492063492079</v>
      </c>
      <c r="AY27" s="17">
        <v>14.356999999999999</v>
      </c>
      <c r="AZ27" s="17">
        <v>112.863</v>
      </c>
      <c r="BA27" s="4">
        <v>0.127</v>
      </c>
      <c r="BB27" s="6">
        <v>1620.3610000000001</v>
      </c>
      <c r="BC27" s="17">
        <f t="shared" si="17"/>
        <v>63.328650793650809</v>
      </c>
      <c r="BD27" s="17">
        <v>13.677</v>
      </c>
      <c r="BE27" s="31">
        <v>122.535</v>
      </c>
      <c r="BF27" s="32">
        <v>0.112</v>
      </c>
      <c r="BG27" s="30">
        <v>1675.894</v>
      </c>
      <c r="BH27" s="28">
        <f t="shared" si="18"/>
        <v>55.848888888888894</v>
      </c>
      <c r="BI27" s="33">
        <v>1E-8</v>
      </c>
      <c r="BJ27" s="55">
        <f t="shared" si="19"/>
        <v>4.395E-4</v>
      </c>
      <c r="BK27" s="16">
        <f t="shared" si="20"/>
        <v>1.0000000000000001E-5</v>
      </c>
      <c r="BL27" s="13">
        <f t="shared" si="21"/>
        <v>2327</v>
      </c>
      <c r="BM27" s="16">
        <f t="shared" si="26"/>
        <v>4.8130000000000004E-4</v>
      </c>
      <c r="BN27" s="34">
        <f t="shared" si="22"/>
        <v>3.5999999999999997E-2</v>
      </c>
      <c r="BO27" s="35">
        <f>6</f>
        <v>6</v>
      </c>
      <c r="BP27" s="34">
        <f t="shared" si="23"/>
        <v>0.86054571223000342</v>
      </c>
      <c r="BQ27" s="16"/>
      <c r="BU27" s="16"/>
      <c r="BV27" s="16"/>
      <c r="BZ27" s="16"/>
      <c r="CB27" s="16"/>
    </row>
    <row r="28" spans="1:80" ht="9" customHeight="1" x14ac:dyDescent="0.15">
      <c r="A28" s="56">
        <v>2700</v>
      </c>
      <c r="B28" s="51">
        <f t="shared" si="0"/>
        <v>2427</v>
      </c>
      <c r="C28" s="57">
        <v>312.7</v>
      </c>
      <c r="D28" s="58">
        <v>103.22</v>
      </c>
      <c r="E28" s="57">
        <v>1741</v>
      </c>
      <c r="F28" s="57">
        <v>179.7</v>
      </c>
      <c r="G28" s="57">
        <v>5.12</v>
      </c>
      <c r="H28" s="70">
        <v>9.9499999999999998E-8</v>
      </c>
      <c r="I28" s="59">
        <v>14.76</v>
      </c>
      <c r="J28" s="16">
        <f t="shared" si="1"/>
        <v>29.272576474606037</v>
      </c>
      <c r="K28" s="56">
        <v>2700</v>
      </c>
      <c r="L28" s="51">
        <f t="shared" ref="L28:L38" si="29">K28-273</f>
        <v>2427</v>
      </c>
      <c r="M28" s="71">
        <v>2770</v>
      </c>
      <c r="N28" s="71">
        <v>2437</v>
      </c>
      <c r="O28" s="71">
        <v>2031</v>
      </c>
      <c r="P28" s="67">
        <v>0.42099999999999999</v>
      </c>
      <c r="Q28" s="67">
        <v>0.45900000000000002</v>
      </c>
      <c r="R28" s="67">
        <v>0.443</v>
      </c>
      <c r="S28" s="67">
        <v>0.35</v>
      </c>
      <c r="T28" s="67">
        <v>0.315</v>
      </c>
      <c r="U28" s="57">
        <v>495</v>
      </c>
      <c r="V28" s="57">
        <v>95.6</v>
      </c>
      <c r="W28" s="57">
        <v>17.600000000000001</v>
      </c>
      <c r="X28" s="70">
        <v>3.1699999999999999E-8</v>
      </c>
      <c r="Y28" s="70">
        <v>2.7699999999999999E-3</v>
      </c>
      <c r="Z28" s="58">
        <v>8.75</v>
      </c>
      <c r="AA28" s="68">
        <v>1.014</v>
      </c>
      <c r="AB28" s="69">
        <v>79.709999999999994</v>
      </c>
      <c r="AC28" s="13">
        <f t="shared" si="3"/>
        <v>2427</v>
      </c>
      <c r="AD28" s="16">
        <f t="shared" si="4"/>
        <v>3.1700000000000001E-4</v>
      </c>
      <c r="AE28" s="24">
        <f t="shared" si="5"/>
        <v>41.083199999999998</v>
      </c>
      <c r="AF28" s="24">
        <f t="shared" si="6"/>
        <v>0.45047368421052625</v>
      </c>
      <c r="AG28" s="11">
        <f t="shared" si="7"/>
        <v>155.71977395308539</v>
      </c>
      <c r="AH28" s="11">
        <f t="shared" si="8"/>
        <v>25.314749180072866</v>
      </c>
      <c r="AI28" s="25">
        <f t="shared" si="9"/>
        <v>3940.0200000000004</v>
      </c>
      <c r="AJ28" s="25">
        <f t="shared" si="10"/>
        <v>3942.0070200000005</v>
      </c>
      <c r="AK28" s="25">
        <f t="shared" si="11"/>
        <v>155.71977395308539</v>
      </c>
      <c r="AL28" s="25">
        <f t="shared" si="12"/>
        <v>14.867392375598351</v>
      </c>
      <c r="AM28" s="25">
        <f t="shared" si="13"/>
        <v>2313.98</v>
      </c>
      <c r="AN28" s="25">
        <f t="shared" si="14"/>
        <v>2315.1469800000004</v>
      </c>
      <c r="AO28" s="4">
        <v>0.64</v>
      </c>
      <c r="AP28" s="27">
        <v>51.3</v>
      </c>
      <c r="AQ28" s="47">
        <v>1.2500000000000001E-2</v>
      </c>
      <c r="AR28" s="1">
        <v>32.799999999999997</v>
      </c>
      <c r="AS28" s="28">
        <f t="shared" si="28"/>
        <v>10.613175675675677</v>
      </c>
      <c r="AT28" s="27">
        <v>11.933999999999999</v>
      </c>
      <c r="AU28" s="27">
        <v>102.568</v>
      </c>
      <c r="AV28" s="29">
        <v>0.11600000000000001</v>
      </c>
      <c r="AW28" s="30">
        <v>1224.019</v>
      </c>
      <c r="AX28" s="31">
        <f t="shared" si="16"/>
        <v>57.843492063492079</v>
      </c>
      <c r="AY28" s="17">
        <v>14.401999999999999</v>
      </c>
      <c r="AZ28" s="17">
        <v>112.869</v>
      </c>
      <c r="BA28" s="4">
        <v>0.128</v>
      </c>
      <c r="BB28" s="6">
        <v>1625.479</v>
      </c>
      <c r="BC28" s="17">
        <f t="shared" si="17"/>
        <v>63.827301587301598</v>
      </c>
      <c r="BD28" s="17">
        <v>14.061999999999999</v>
      </c>
      <c r="BE28" s="31">
        <v>122.596</v>
      </c>
      <c r="BF28" s="32">
        <v>0.115</v>
      </c>
      <c r="BG28" s="30">
        <v>1723.924</v>
      </c>
      <c r="BH28" s="28">
        <f t="shared" si="18"/>
        <v>57.344841269841282</v>
      </c>
      <c r="BI28" s="33">
        <v>1E-8</v>
      </c>
      <c r="BJ28" s="55">
        <f t="shared" si="19"/>
        <v>1.585E-3</v>
      </c>
      <c r="BK28" s="16">
        <f t="shared" si="20"/>
        <v>1.0000000000000001E-5</v>
      </c>
      <c r="BL28" s="13">
        <f t="shared" si="21"/>
        <v>2427</v>
      </c>
      <c r="BM28" s="16">
        <f t="shared" si="26"/>
        <v>1.7065000000000001E-3</v>
      </c>
      <c r="BN28" s="34">
        <f t="shared" si="22"/>
        <v>3.5999999999999997E-2</v>
      </c>
      <c r="BO28" s="35">
        <f>6</f>
        <v>6</v>
      </c>
      <c r="BP28" s="34">
        <f t="shared" si="23"/>
        <v>1.9555481349881847</v>
      </c>
      <c r="BQ28" s="16"/>
      <c r="BU28" s="16"/>
      <c r="BV28" s="16"/>
      <c r="BZ28" s="16"/>
      <c r="CB28" s="16"/>
    </row>
    <row r="29" spans="1:80" ht="9" customHeight="1" x14ac:dyDescent="0.15">
      <c r="A29" s="56">
        <v>2800</v>
      </c>
      <c r="B29" s="51">
        <f t="shared" si="0"/>
        <v>2527</v>
      </c>
      <c r="C29" s="57">
        <v>368.9</v>
      </c>
      <c r="D29" s="58">
        <v>107.85</v>
      </c>
      <c r="E29" s="57">
        <v>1849</v>
      </c>
      <c r="F29" s="57">
        <v>199.5</v>
      </c>
      <c r="G29" s="57">
        <v>11.11</v>
      </c>
      <c r="H29" s="70">
        <v>3.5100000000000001E-7</v>
      </c>
      <c r="I29" s="59">
        <v>15.43</v>
      </c>
      <c r="J29" s="16">
        <f t="shared" si="1"/>
        <v>8.2980665504937328</v>
      </c>
      <c r="K29" s="56">
        <v>2800</v>
      </c>
      <c r="L29" s="51">
        <f t="shared" si="29"/>
        <v>2527</v>
      </c>
      <c r="M29" s="71">
        <v>2878</v>
      </c>
      <c r="N29" s="71">
        <v>2516</v>
      </c>
      <c r="O29" s="71">
        <v>2116</v>
      </c>
      <c r="P29" s="67">
        <v>0.41899999999999998</v>
      </c>
      <c r="Q29" s="67">
        <v>0.45800000000000002</v>
      </c>
      <c r="R29" s="67">
        <v>0.442</v>
      </c>
      <c r="S29" s="67">
        <v>0.34699999999999998</v>
      </c>
      <c r="T29" s="67">
        <v>0.32100000000000001</v>
      </c>
      <c r="U29" s="57">
        <v>690</v>
      </c>
      <c r="V29" s="57">
        <v>112.5</v>
      </c>
      <c r="W29" s="57">
        <v>20.53</v>
      </c>
      <c r="X29" s="70">
        <v>1.12E-7</v>
      </c>
      <c r="Y29" s="70">
        <v>9.9900000000000006E-3</v>
      </c>
      <c r="Z29" s="58">
        <v>8.9</v>
      </c>
      <c r="AA29" s="68">
        <v>1.0148999999999999</v>
      </c>
      <c r="AB29" s="69">
        <v>83.25</v>
      </c>
      <c r="AC29" s="13">
        <f t="shared" si="3"/>
        <v>2527</v>
      </c>
      <c r="AD29" s="16">
        <f t="shared" si="4"/>
        <v>1.1199999999999999E-3</v>
      </c>
      <c r="AE29" s="24">
        <f t="shared" si="5"/>
        <v>145.15199999999999</v>
      </c>
      <c r="AF29" s="24">
        <f t="shared" si="6"/>
        <v>1.591578947368421</v>
      </c>
      <c r="AG29" s="11">
        <f t="shared" si="7"/>
        <v>165.3795876158845</v>
      </c>
      <c r="AH29" s="11">
        <f t="shared" si="8"/>
        <v>28.104020375206108</v>
      </c>
      <c r="AI29" s="25">
        <f t="shared" si="9"/>
        <v>4648.1400000000003</v>
      </c>
      <c r="AJ29" s="25">
        <f t="shared" si="10"/>
        <v>4647.8313000000016</v>
      </c>
      <c r="AK29" s="25">
        <f t="shared" si="11"/>
        <v>165.3795876158845</v>
      </c>
      <c r="AL29" s="25">
        <f t="shared" si="12"/>
        <v>16.505535775914698</v>
      </c>
      <c r="AM29" s="25">
        <f t="shared" si="13"/>
        <v>2729.86</v>
      </c>
      <c r="AN29" s="25">
        <f t="shared" si="14"/>
        <v>2729.6787000000008</v>
      </c>
      <c r="AO29" s="4">
        <v>0.65400000000000003</v>
      </c>
      <c r="AP29" s="27">
        <v>51.3</v>
      </c>
      <c r="AQ29" s="47">
        <v>1.2699999999999999E-2</v>
      </c>
      <c r="AR29" s="1">
        <v>33.6</v>
      </c>
      <c r="AS29" s="28">
        <f t="shared" si="28"/>
        <v>10.782986486486488</v>
      </c>
      <c r="AT29" s="27">
        <v>12.000999999999999</v>
      </c>
      <c r="AU29" s="27">
        <v>102.58499999999999</v>
      </c>
      <c r="AV29" s="29">
        <v>0.11700000000000001</v>
      </c>
      <c r="AW29" s="30">
        <v>1231.1030000000001</v>
      </c>
      <c r="AX29" s="31">
        <f t="shared" si="16"/>
        <v>58.342142857142868</v>
      </c>
      <c r="AY29" s="17">
        <v>14.436999999999999</v>
      </c>
      <c r="AZ29" s="17">
        <v>112.881</v>
      </c>
      <c r="BA29" s="4">
        <v>0.128</v>
      </c>
      <c r="BB29" s="6">
        <v>1629.65</v>
      </c>
      <c r="BC29" s="17">
        <f t="shared" si="17"/>
        <v>63.827301587301598</v>
      </c>
      <c r="BD29" s="17">
        <v>14.412000000000001</v>
      </c>
      <c r="BE29" s="31">
        <v>122.65</v>
      </c>
      <c r="BF29" s="32">
        <v>0.11799999999999999</v>
      </c>
      <c r="BG29" s="30">
        <v>1767.68</v>
      </c>
      <c r="BH29" s="28">
        <f t="shared" si="18"/>
        <v>58.840793650793664</v>
      </c>
      <c r="BI29" s="33">
        <v>1E-8</v>
      </c>
      <c r="BJ29" s="55">
        <f t="shared" si="19"/>
        <v>5.5999999999999999E-3</v>
      </c>
      <c r="BK29" s="16">
        <f t="shared" si="20"/>
        <v>1.0000000000000001E-5</v>
      </c>
      <c r="BL29" s="13">
        <f t="shared" si="21"/>
        <v>2527</v>
      </c>
      <c r="BM29" s="16">
        <f t="shared" si="26"/>
        <v>6.0594999999999998E-3</v>
      </c>
      <c r="BN29" s="34">
        <f t="shared" si="22"/>
        <v>3.5999999999999997E-2</v>
      </c>
      <c r="BO29" s="35">
        <f>6</f>
        <v>6</v>
      </c>
      <c r="BP29" s="34">
        <f t="shared" si="23"/>
        <v>4.2019256949289234</v>
      </c>
      <c r="BQ29" s="16"/>
      <c r="BU29" s="16"/>
      <c r="BV29" s="16"/>
      <c r="BZ29" s="16"/>
      <c r="CB29" s="16"/>
    </row>
    <row r="30" spans="1:80" ht="9" customHeight="1" x14ac:dyDescent="0.15">
      <c r="A30" s="56">
        <v>2900</v>
      </c>
      <c r="B30" s="51">
        <f t="shared" si="0"/>
        <v>2627</v>
      </c>
      <c r="C30" s="57">
        <v>432.4</v>
      </c>
      <c r="D30" s="58">
        <v>112.51</v>
      </c>
      <c r="E30" s="57">
        <v>1961</v>
      </c>
      <c r="F30" s="57">
        <v>220.6</v>
      </c>
      <c r="G30" s="57">
        <v>22.95</v>
      </c>
      <c r="H30" s="70">
        <v>1.08E-6</v>
      </c>
      <c r="I30" s="59">
        <v>16.100000000000001</v>
      </c>
      <c r="J30" s="16">
        <f t="shared" si="1"/>
        <v>2.6968716289104635</v>
      </c>
      <c r="K30" s="56">
        <v>2900</v>
      </c>
      <c r="L30" s="51">
        <f t="shared" si="29"/>
        <v>2627</v>
      </c>
      <c r="M30" s="71">
        <v>2986</v>
      </c>
      <c r="N30" s="71">
        <v>2595</v>
      </c>
      <c r="O30" s="71">
        <v>2202</v>
      </c>
      <c r="P30" s="67">
        <v>0.41699999999999998</v>
      </c>
      <c r="Q30" s="67">
        <v>0.45600000000000002</v>
      </c>
      <c r="R30" s="67">
        <v>0.441</v>
      </c>
      <c r="S30" s="67">
        <v>0.34499999999999997</v>
      </c>
      <c r="T30" s="67">
        <v>0.32900000000000001</v>
      </c>
      <c r="U30" s="57">
        <v>950</v>
      </c>
      <c r="V30" s="57">
        <v>132.5</v>
      </c>
      <c r="W30" s="57">
        <v>23.64</v>
      </c>
      <c r="X30" s="70">
        <v>3.4499999999999998E-7</v>
      </c>
      <c r="Y30" s="70">
        <v>3.1800000000000002E-2</v>
      </c>
      <c r="Z30" s="58">
        <v>9.0500000000000007</v>
      </c>
      <c r="AA30" s="75">
        <v>1.016</v>
      </c>
      <c r="AB30" s="69">
        <v>86.81</v>
      </c>
      <c r="AC30" s="13">
        <f t="shared" si="3"/>
        <v>2627</v>
      </c>
      <c r="AD30" s="16">
        <f t="shared" si="4"/>
        <v>3.4499999999999999E-3</v>
      </c>
      <c r="AE30" s="24">
        <f t="shared" si="5"/>
        <v>447.12</v>
      </c>
      <c r="AF30" s="24">
        <f>(AE30/9120)*100</f>
        <v>4.9026315789473678</v>
      </c>
      <c r="AG30" s="11">
        <f t="shared" si="7"/>
        <v>175.39717215508355</v>
      </c>
      <c r="AH30" s="11">
        <f t="shared" si="8"/>
        <v>31.076425537696576</v>
      </c>
      <c r="AI30" s="25">
        <f t="shared" si="9"/>
        <v>5448.2400000000007</v>
      </c>
      <c r="AJ30" s="25">
        <f t="shared" si="10"/>
        <v>5450.7171600000011</v>
      </c>
      <c r="AK30" s="25">
        <f t="shared" si="11"/>
        <v>175.39717215508355</v>
      </c>
      <c r="AL30" s="25">
        <f t="shared" si="12"/>
        <v>18.251234045948785</v>
      </c>
      <c r="AM30" s="25">
        <f t="shared" si="13"/>
        <v>3199.76</v>
      </c>
      <c r="AN30" s="25">
        <f t="shared" si="14"/>
        <v>3201.214840000001</v>
      </c>
      <c r="AO30" s="4">
        <v>0.66900000000000004</v>
      </c>
      <c r="AP30" s="27">
        <v>51.3</v>
      </c>
      <c r="AQ30" s="47">
        <v>1.2999999999999999E-2</v>
      </c>
      <c r="AR30" s="1">
        <v>34.299999999999997</v>
      </c>
      <c r="AS30" s="28">
        <f t="shared" si="28"/>
        <v>11.037702702702706</v>
      </c>
      <c r="AT30" s="27">
        <v>12.055</v>
      </c>
      <c r="AU30" s="27">
        <v>102.59399999999999</v>
      </c>
      <c r="AV30" s="29">
        <v>0.11799999999999999</v>
      </c>
      <c r="AW30" s="30">
        <v>1236.771</v>
      </c>
      <c r="AX30" s="31">
        <f t="shared" si="16"/>
        <v>58.840793650793664</v>
      </c>
      <c r="AY30" s="17">
        <v>14.465999999999999</v>
      </c>
      <c r="AZ30" s="17">
        <v>112.881</v>
      </c>
      <c r="BA30" s="4">
        <v>0.128</v>
      </c>
      <c r="BB30" s="6">
        <v>1632.8979999999999</v>
      </c>
      <c r="BC30" s="17">
        <f t="shared" si="17"/>
        <v>63.827301587301598</v>
      </c>
      <c r="BD30" s="17">
        <v>14.731999999999999</v>
      </c>
      <c r="BE30" s="31">
        <v>122.70399999999999</v>
      </c>
      <c r="BF30" s="32">
        <v>0.12</v>
      </c>
      <c r="BG30" s="30">
        <v>1807.674</v>
      </c>
      <c r="BH30" s="28">
        <f t="shared" si="18"/>
        <v>59.838095238095249</v>
      </c>
      <c r="BI30" s="33">
        <v>1E-8</v>
      </c>
      <c r="BJ30" s="55">
        <f t="shared" si="19"/>
        <v>1.7249999999999998E-2</v>
      </c>
      <c r="BK30" s="16">
        <f t="shared" si="20"/>
        <v>1.0000000000000001E-5</v>
      </c>
      <c r="BL30" s="13">
        <f t="shared" si="21"/>
        <v>2627</v>
      </c>
      <c r="BM30" s="16">
        <f t="shared" si="26"/>
        <v>1.8854999999999997E-2</v>
      </c>
      <c r="BN30" s="34">
        <f t="shared" si="22"/>
        <v>3.5999999999999997E-2</v>
      </c>
      <c r="BO30" s="35">
        <f>6</f>
        <v>6</v>
      </c>
      <c r="BP30" s="34">
        <f t="shared" si="23"/>
        <v>8.5859664824703188</v>
      </c>
      <c r="BQ30" s="16"/>
      <c r="BU30" s="16"/>
      <c r="BV30" s="16"/>
      <c r="BZ30" s="16"/>
      <c r="CB30" s="16"/>
    </row>
    <row r="31" spans="1:80" ht="9" customHeight="1" x14ac:dyDescent="0.15">
      <c r="A31" s="56">
        <v>3000</v>
      </c>
      <c r="B31" s="51">
        <f t="shared" si="0"/>
        <v>2727</v>
      </c>
      <c r="C31" s="57">
        <v>503.5</v>
      </c>
      <c r="D31" s="58">
        <v>117.21</v>
      </c>
      <c r="E31" s="57">
        <v>2072</v>
      </c>
      <c r="F31" s="57">
        <v>243</v>
      </c>
      <c r="G31" s="76">
        <v>44.4</v>
      </c>
      <c r="H31" s="70">
        <v>3.0400000000000001E-6</v>
      </c>
      <c r="I31" s="59">
        <v>16.77</v>
      </c>
      <c r="J31" s="16">
        <f t="shared" si="1"/>
        <v>0.95809913132345426</v>
      </c>
      <c r="K31" s="56">
        <v>3000</v>
      </c>
      <c r="L31" s="51">
        <f t="shared" si="29"/>
        <v>2727</v>
      </c>
      <c r="M31" s="71">
        <v>3094</v>
      </c>
      <c r="N31" s="71">
        <v>2673</v>
      </c>
      <c r="O31" s="71">
        <v>2286</v>
      </c>
      <c r="P31" s="67">
        <v>0.41499999999999998</v>
      </c>
      <c r="Q31" s="67">
        <v>0.45500000000000002</v>
      </c>
      <c r="R31" s="67">
        <v>0.44</v>
      </c>
      <c r="S31" s="67">
        <v>0.34300000000000003</v>
      </c>
      <c r="T31" s="67">
        <v>0.33400000000000002</v>
      </c>
      <c r="U31" s="57">
        <v>1270</v>
      </c>
      <c r="V31" s="57">
        <v>154.5</v>
      </c>
      <c r="W31" s="57">
        <v>27.25</v>
      </c>
      <c r="X31" s="70">
        <v>9.6899999999999996E-7</v>
      </c>
      <c r="Y31" s="70">
        <v>1.09E-2</v>
      </c>
      <c r="Z31" s="58">
        <v>9.1999999999999993</v>
      </c>
      <c r="AA31" s="75">
        <v>1.0169999999999999</v>
      </c>
      <c r="AB31" s="69">
        <v>90.4</v>
      </c>
      <c r="AC31" s="13">
        <f t="shared" si="3"/>
        <v>2727</v>
      </c>
      <c r="AD31" s="16">
        <f t="shared" si="4"/>
        <v>9.689999999999999E-3</v>
      </c>
      <c r="AE31" s="24">
        <f t="shared" si="5"/>
        <v>1255.8239999999998</v>
      </c>
      <c r="AF31" s="24">
        <f t="shared" si="6"/>
        <v>13.77</v>
      </c>
      <c r="AG31" s="11">
        <f t="shared" si="7"/>
        <v>185.32531397518264</v>
      </c>
      <c r="AH31" s="11">
        <f t="shared" si="8"/>
        <v>34.231964667544283</v>
      </c>
      <c r="AI31" s="25">
        <f t="shared" si="9"/>
        <v>6344.1</v>
      </c>
      <c r="AJ31" s="25">
        <f t="shared" si="10"/>
        <v>6344.049600000003</v>
      </c>
      <c r="AK31" s="25">
        <f t="shared" si="11"/>
        <v>185.32531397518264</v>
      </c>
      <c r="AL31" s="25">
        <f t="shared" si="12"/>
        <v>20.104487185700609</v>
      </c>
      <c r="AM31" s="25">
        <f t="shared" si="13"/>
        <v>3725.9</v>
      </c>
      <c r="AN31" s="25">
        <f t="shared" si="14"/>
        <v>3725.8704000000016</v>
      </c>
      <c r="AO31" s="4">
        <v>0.68400000000000005</v>
      </c>
      <c r="AP31" s="27">
        <v>51.3</v>
      </c>
      <c r="AQ31" s="47">
        <v>1.3299999999999999E-2</v>
      </c>
      <c r="AR31" s="1">
        <v>35.1</v>
      </c>
      <c r="AS31" s="28">
        <f t="shared" si="28"/>
        <v>11.292418918918921</v>
      </c>
      <c r="AT31" s="27">
        <v>12.099</v>
      </c>
      <c r="AU31" s="27">
        <v>102.602</v>
      </c>
      <c r="AV31" s="29">
        <v>0.11799999999999999</v>
      </c>
      <c r="AW31" s="30">
        <v>1241.327</v>
      </c>
      <c r="AX31" s="31">
        <f t="shared" si="16"/>
        <v>58.840793650793664</v>
      </c>
      <c r="AY31" s="17">
        <v>14.489000000000001</v>
      </c>
      <c r="AZ31" s="17">
        <v>112.89</v>
      </c>
      <c r="BA31" s="4">
        <v>0.128</v>
      </c>
      <c r="BB31" s="6">
        <v>1635.6790000000001</v>
      </c>
      <c r="BC31" s="17">
        <f t="shared" si="17"/>
        <v>63.827301587301598</v>
      </c>
      <c r="BD31" s="17">
        <v>15.021000000000001</v>
      </c>
      <c r="BE31" s="31">
        <v>122.76300000000001</v>
      </c>
      <c r="BF31" s="32">
        <v>0.122</v>
      </c>
      <c r="BG31" s="30">
        <v>1844.019</v>
      </c>
      <c r="BH31" s="28">
        <f t="shared" si="18"/>
        <v>60.835396825396835</v>
      </c>
      <c r="BI31" s="33">
        <v>1E-8</v>
      </c>
      <c r="BJ31" s="55">
        <f t="shared" si="19"/>
        <v>4.845E-2</v>
      </c>
      <c r="BK31" s="16">
        <f t="shared" si="20"/>
        <v>1.0000000000000001E-5</v>
      </c>
      <c r="BL31" s="13">
        <f t="shared" si="21"/>
        <v>2727</v>
      </c>
      <c r="BM31" s="16">
        <f t="shared" si="26"/>
        <v>5.407E-2</v>
      </c>
      <c r="BN31" s="34">
        <f t="shared" si="22"/>
        <v>3.5999999999999997E-2</v>
      </c>
      <c r="BO31" s="35">
        <f>6</f>
        <v>6</v>
      </c>
      <c r="BP31" s="34">
        <f t="shared" si="23"/>
        <v>16.766375844055741</v>
      </c>
      <c r="BQ31" s="16"/>
      <c r="BU31" s="16"/>
      <c r="BV31" s="16"/>
      <c r="BZ31" s="16"/>
      <c r="CB31" s="16"/>
    </row>
    <row r="32" spans="1:80" ht="9" customHeight="1" x14ac:dyDescent="0.15">
      <c r="A32" s="56">
        <v>3100</v>
      </c>
      <c r="B32" s="51">
        <f t="shared" si="0"/>
        <v>2827</v>
      </c>
      <c r="C32" s="57">
        <v>583</v>
      </c>
      <c r="D32" s="58">
        <v>121.95</v>
      </c>
      <c r="E32" s="57">
        <v>2187</v>
      </c>
      <c r="F32" s="57">
        <v>266.7</v>
      </c>
      <c r="G32" s="57">
        <v>83</v>
      </c>
      <c r="H32" s="70">
        <v>8.3499999999999997E-6</v>
      </c>
      <c r="I32" s="59">
        <v>17.46</v>
      </c>
      <c r="J32" s="16">
        <f t="shared" si="1"/>
        <v>0.34881692924829955</v>
      </c>
      <c r="K32" s="56">
        <v>3100</v>
      </c>
      <c r="L32" s="51">
        <f t="shared" si="29"/>
        <v>2827</v>
      </c>
      <c r="M32" s="71">
        <v>3202</v>
      </c>
      <c r="N32" s="71">
        <v>2750</v>
      </c>
      <c r="O32" s="71">
        <v>2371</v>
      </c>
      <c r="P32" s="67">
        <v>0.41299999999999998</v>
      </c>
      <c r="Q32" s="67">
        <v>0.45400000000000001</v>
      </c>
      <c r="R32" s="67">
        <v>0.438</v>
      </c>
      <c r="S32" s="67">
        <v>0.34100000000000003</v>
      </c>
      <c r="T32" s="67">
        <v>0.33700000000000002</v>
      </c>
      <c r="U32" s="57">
        <v>1640</v>
      </c>
      <c r="V32" s="57">
        <v>171.5</v>
      </c>
      <c r="W32" s="57">
        <v>30.95</v>
      </c>
      <c r="X32" s="70">
        <v>2.6599999999999999E-6</v>
      </c>
      <c r="Y32" s="70">
        <v>0.251</v>
      </c>
      <c r="Z32" s="58">
        <v>9.35</v>
      </c>
      <c r="AA32" s="75">
        <v>1.018</v>
      </c>
      <c r="AB32" s="69">
        <v>93.9</v>
      </c>
      <c r="AC32" s="13">
        <f t="shared" si="3"/>
        <v>2827</v>
      </c>
      <c r="AD32" s="16">
        <f t="shared" si="4"/>
        <v>2.6599999999999999E-2</v>
      </c>
      <c r="AE32" s="24">
        <f t="shared" si="5"/>
        <v>3447.3599999999997</v>
      </c>
      <c r="AF32" s="24">
        <f t="shared" si="6"/>
        <v>37.799999999999997</v>
      </c>
      <c r="AG32" s="11">
        <f t="shared" si="7"/>
        <v>195.61122667168166</v>
      </c>
      <c r="AH32" s="11">
        <f t="shared" si="8"/>
        <v>37.570637764749215</v>
      </c>
      <c r="AI32" s="25">
        <f t="shared" si="9"/>
        <v>7345.8000000000011</v>
      </c>
      <c r="AJ32" s="25">
        <f t="shared" si="10"/>
        <v>7349.2385400000021</v>
      </c>
      <c r="AK32" s="25">
        <f t="shared" si="11"/>
        <v>195.61122667168166</v>
      </c>
      <c r="AL32" s="25">
        <f t="shared" si="12"/>
        <v>22.065295195170176</v>
      </c>
      <c r="AM32" s="25">
        <f t="shared" si="13"/>
        <v>4314.2</v>
      </c>
      <c r="AN32" s="25">
        <f t="shared" si="14"/>
        <v>4316.2194600000012</v>
      </c>
      <c r="AO32" s="4">
        <v>0.69899999999999995</v>
      </c>
      <c r="AP32" s="27">
        <v>51.3</v>
      </c>
      <c r="AQ32" s="47">
        <v>1.3599999999999999E-2</v>
      </c>
      <c r="AR32" s="1">
        <v>35.9</v>
      </c>
      <c r="AS32" s="28">
        <f t="shared" si="28"/>
        <v>11.547135135135138</v>
      </c>
      <c r="AT32" s="27">
        <v>12.134</v>
      </c>
      <c r="AU32" s="27">
        <v>102.614</v>
      </c>
      <c r="AV32" s="29">
        <v>0.11799999999999999</v>
      </c>
      <c r="AW32" s="30">
        <v>1245.116</v>
      </c>
      <c r="AX32" s="31">
        <f t="shared" si="16"/>
        <v>58.840793650793664</v>
      </c>
      <c r="AY32" s="17">
        <v>14.509</v>
      </c>
      <c r="AZ32" s="17">
        <v>112.89100000000001</v>
      </c>
      <c r="BA32" s="4">
        <v>0.129</v>
      </c>
      <c r="BB32" s="6">
        <v>1637.9090000000001</v>
      </c>
      <c r="BC32" s="17">
        <f t="shared" si="17"/>
        <v>64.325952380952387</v>
      </c>
      <c r="BD32" s="17">
        <v>15.28</v>
      </c>
      <c r="BE32" s="31">
        <v>122.818</v>
      </c>
      <c r="BF32" s="32">
        <v>0.124</v>
      </c>
      <c r="BG32" s="30">
        <v>1876.633</v>
      </c>
      <c r="BH32" s="28">
        <f t="shared" si="18"/>
        <v>61.83269841269842</v>
      </c>
      <c r="BI32" s="33">
        <v>1E-8</v>
      </c>
      <c r="BJ32" s="55">
        <f t="shared" si="19"/>
        <v>0.13300000000000001</v>
      </c>
      <c r="BK32" s="16">
        <f t="shared" si="20"/>
        <v>1.0000000000000001E-5</v>
      </c>
      <c r="BL32" s="13">
        <f t="shared" si="21"/>
        <v>2827</v>
      </c>
      <c r="BM32" s="16">
        <f t="shared" si="26"/>
        <v>0.15027000000000001</v>
      </c>
      <c r="BN32" s="34">
        <f t="shared" si="22"/>
        <v>3.5999999999999997E-2</v>
      </c>
      <c r="BO32" s="35">
        <f>6</f>
        <v>6</v>
      </c>
      <c r="BP32" s="34">
        <f t="shared" si="23"/>
        <v>31.424742816496373</v>
      </c>
      <c r="BQ32" s="16"/>
      <c r="BU32" s="16"/>
      <c r="BV32" s="16"/>
      <c r="BZ32" s="16"/>
      <c r="CB32" s="16"/>
    </row>
    <row r="33" spans="1:80" ht="9" customHeight="1" x14ac:dyDescent="0.15">
      <c r="A33" s="56">
        <v>3200</v>
      </c>
      <c r="B33" s="51">
        <f t="shared" si="0"/>
        <v>2927</v>
      </c>
      <c r="C33" s="57">
        <v>671.5</v>
      </c>
      <c r="D33" s="58">
        <v>126.76</v>
      </c>
      <c r="E33" s="57">
        <v>2301</v>
      </c>
      <c r="F33" s="57">
        <v>291.7</v>
      </c>
      <c r="G33" s="57">
        <v>150.19999999999999</v>
      </c>
      <c r="H33" s="70">
        <v>2.09E-5</v>
      </c>
      <c r="I33" s="59">
        <v>18.149999999999999</v>
      </c>
      <c r="J33" s="16">
        <f t="shared" si="1"/>
        <v>0.13935987364704788</v>
      </c>
      <c r="K33" s="56">
        <v>3200</v>
      </c>
      <c r="L33" s="51">
        <f t="shared" si="29"/>
        <v>2927</v>
      </c>
      <c r="M33" s="74">
        <v>3311</v>
      </c>
      <c r="N33" s="71">
        <v>2827</v>
      </c>
      <c r="O33" s="74">
        <v>2455</v>
      </c>
      <c r="P33" s="67">
        <v>0.41099999999999998</v>
      </c>
      <c r="Q33" s="67">
        <v>0.45200000000000001</v>
      </c>
      <c r="R33" s="67">
        <v>0.437</v>
      </c>
      <c r="S33" s="72">
        <v>0.33800000000000002</v>
      </c>
      <c r="T33" s="72">
        <v>0.34100000000000003</v>
      </c>
      <c r="U33" s="57">
        <v>2105</v>
      </c>
      <c r="V33" s="57">
        <v>203</v>
      </c>
      <c r="W33" s="57">
        <v>34.700000000000003</v>
      </c>
      <c r="X33" s="70">
        <v>6.6699999999999997E-6</v>
      </c>
      <c r="Y33" s="70">
        <v>0.80600000000000005</v>
      </c>
      <c r="Z33" s="58">
        <v>9.5</v>
      </c>
      <c r="AA33" s="75">
        <v>1.0189999999999999</v>
      </c>
      <c r="AB33" s="69">
        <v>97.4</v>
      </c>
      <c r="AC33" s="13">
        <f t="shared" si="3"/>
        <v>2927</v>
      </c>
      <c r="AD33" s="16">
        <f t="shared" si="4"/>
        <v>6.6699999999999995E-2</v>
      </c>
      <c r="AE33" s="24">
        <f t="shared" si="5"/>
        <v>8644.32</v>
      </c>
      <c r="AF33" s="24">
        <f t="shared" si="6"/>
        <v>94.784210526315775</v>
      </c>
      <c r="AG33" s="11">
        <f t="shared" si="7"/>
        <v>205.8076966490807</v>
      </c>
      <c r="AH33" s="11">
        <f t="shared" si="8"/>
        <v>41.092444829311383</v>
      </c>
      <c r="AI33" s="25">
        <f t="shared" si="9"/>
        <v>8460.9000000000015</v>
      </c>
      <c r="AJ33" s="25">
        <f t="shared" si="10"/>
        <v>8457.1414200000017</v>
      </c>
      <c r="AK33" s="25">
        <f t="shared" si="11"/>
        <v>205.8076966490807</v>
      </c>
      <c r="AL33" s="25">
        <f t="shared" si="12"/>
        <v>24.133658074357481</v>
      </c>
      <c r="AM33" s="25">
        <f t="shared" si="13"/>
        <v>4969.1000000000004</v>
      </c>
      <c r="AN33" s="25">
        <f t="shared" si="14"/>
        <v>4966.8925800000015</v>
      </c>
      <c r="AO33" s="4">
        <v>0.71499999999999997</v>
      </c>
      <c r="AP33" s="27">
        <v>51.3</v>
      </c>
      <c r="AQ33" s="47">
        <v>1.3899999999999999E-2</v>
      </c>
      <c r="AR33" s="1">
        <v>36.700000000000003</v>
      </c>
      <c r="AS33" s="28">
        <f t="shared" si="28"/>
        <v>11.801851351351353</v>
      </c>
      <c r="AT33" s="27">
        <v>12.163</v>
      </c>
      <c r="AU33" s="27">
        <v>102.613</v>
      </c>
      <c r="AV33" s="29">
        <v>0.11899999999999999</v>
      </c>
      <c r="AW33" s="30">
        <v>1248.07</v>
      </c>
      <c r="AX33" s="31">
        <f t="shared" si="16"/>
        <v>59.339444444444453</v>
      </c>
      <c r="AY33" s="17">
        <v>14.525</v>
      </c>
      <c r="AZ33" s="17">
        <v>112.892</v>
      </c>
      <c r="BA33" s="4">
        <v>0.129</v>
      </c>
      <c r="BB33" s="6">
        <v>1639.8019999999999</v>
      </c>
      <c r="BC33" s="17">
        <f t="shared" si="17"/>
        <v>64.325952380952387</v>
      </c>
      <c r="BD33" s="17">
        <v>15.510999999999999</v>
      </c>
      <c r="BE33" s="31">
        <v>122.86499999999999</v>
      </c>
      <c r="BF33" s="32">
        <v>0.126</v>
      </c>
      <c r="BG33" s="30">
        <v>1905.704</v>
      </c>
      <c r="BH33" s="28">
        <f t="shared" si="18"/>
        <v>62.830000000000013</v>
      </c>
      <c r="BI33" s="33">
        <v>1E-8</v>
      </c>
      <c r="BJ33" s="55">
        <f t="shared" si="19"/>
        <v>0.33349999999999996</v>
      </c>
      <c r="BK33" s="16">
        <f t="shared" si="20"/>
        <v>1.0000000000000001E-5</v>
      </c>
      <c r="BL33" s="13">
        <f t="shared" si="21"/>
        <v>2927</v>
      </c>
      <c r="BM33" s="16">
        <f t="shared" si="26"/>
        <v>0.38196999999999998</v>
      </c>
      <c r="BN33" s="34">
        <f t="shared" si="22"/>
        <v>3.5999999999999997E-2</v>
      </c>
      <c r="BO33" s="35">
        <f>6</f>
        <v>6</v>
      </c>
      <c r="BP33" s="34">
        <f t="shared" si="23"/>
        <v>56.745049477177275</v>
      </c>
      <c r="BQ33" s="16"/>
      <c r="BU33" s="16"/>
      <c r="BV33" s="16"/>
      <c r="BZ33" s="16"/>
      <c r="CB33" s="16"/>
    </row>
    <row r="34" spans="1:80" ht="9" customHeight="1" x14ac:dyDescent="0.15">
      <c r="A34" s="56">
        <v>3300</v>
      </c>
      <c r="B34" s="51">
        <f t="shared" si="0"/>
        <v>3027</v>
      </c>
      <c r="C34" s="57">
        <v>769.7</v>
      </c>
      <c r="D34" s="58">
        <v>131.6</v>
      </c>
      <c r="E34" s="57">
        <v>2418</v>
      </c>
      <c r="F34" s="57">
        <v>318.3</v>
      </c>
      <c r="G34" s="57">
        <v>265.2</v>
      </c>
      <c r="H34" s="70">
        <v>5.02E-5</v>
      </c>
      <c r="I34" s="59">
        <v>18.829999999999998</v>
      </c>
      <c r="J34" s="16">
        <f t="shared" si="1"/>
        <v>5.8020345801260968E-2</v>
      </c>
      <c r="K34" s="56">
        <v>3300</v>
      </c>
      <c r="L34" s="51">
        <f t="shared" si="29"/>
        <v>3027</v>
      </c>
      <c r="M34" s="74">
        <v>3422</v>
      </c>
      <c r="N34" s="71">
        <v>2903</v>
      </c>
      <c r="O34" s="74">
        <v>2538</v>
      </c>
      <c r="P34" s="67">
        <v>0.40899999999999997</v>
      </c>
      <c r="Q34" s="67">
        <v>0.45100000000000001</v>
      </c>
      <c r="R34" s="67">
        <v>0.436</v>
      </c>
      <c r="S34" s="72">
        <v>0.33500000000000002</v>
      </c>
      <c r="T34" s="72">
        <v>0.34399999999999997</v>
      </c>
      <c r="U34" s="57">
        <v>2685</v>
      </c>
      <c r="V34" s="57">
        <v>232</v>
      </c>
      <c r="W34" s="57">
        <v>38.9</v>
      </c>
      <c r="X34" s="70">
        <v>1.5999999999999999E-5</v>
      </c>
      <c r="Y34" s="57">
        <v>1.55</v>
      </c>
      <c r="Z34" s="58">
        <v>9.65</v>
      </c>
      <c r="AA34" s="75">
        <v>1.02</v>
      </c>
      <c r="AB34" s="69">
        <v>101.1</v>
      </c>
      <c r="AC34" s="13">
        <f t="shared" si="3"/>
        <v>3027</v>
      </c>
      <c r="AD34" s="16">
        <f t="shared" si="4"/>
        <v>0.16</v>
      </c>
      <c r="AE34" s="24">
        <f t="shared" si="5"/>
        <v>20736</v>
      </c>
      <c r="AF34" s="24">
        <f t="shared" si="6"/>
        <v>227.36842105263156</v>
      </c>
      <c r="AG34" s="11">
        <f t="shared" si="7"/>
        <v>216.27249478377973</v>
      </c>
      <c r="AH34" s="11">
        <f t="shared" si="8"/>
        <v>44.839647546005537</v>
      </c>
      <c r="AI34" s="25">
        <f t="shared" si="9"/>
        <v>9698.2200000000012</v>
      </c>
      <c r="AJ34" s="25">
        <f t="shared" si="10"/>
        <v>9697.5824400000038</v>
      </c>
      <c r="AK34" s="25">
        <f t="shared" si="11"/>
        <v>216.27249478377973</v>
      </c>
      <c r="AL34" s="25">
        <f t="shared" si="12"/>
        <v>26.334396177812774</v>
      </c>
      <c r="AM34" s="25">
        <f t="shared" si="13"/>
        <v>5695.7800000000007</v>
      </c>
      <c r="AN34" s="25">
        <f t="shared" si="14"/>
        <v>5695.405560000002</v>
      </c>
      <c r="AO34" s="4">
        <v>0.73099999999999998</v>
      </c>
      <c r="AP34" s="27">
        <v>51.3</v>
      </c>
      <c r="AQ34" s="47">
        <v>1.4200000000000001E-2</v>
      </c>
      <c r="AR34" s="1">
        <v>37.5</v>
      </c>
      <c r="AS34" s="28">
        <f t="shared" si="28"/>
        <v>12.056567567567569</v>
      </c>
      <c r="AT34" s="27">
        <v>12.186</v>
      </c>
      <c r="AU34" s="27">
        <v>102.623</v>
      </c>
      <c r="AV34" s="29">
        <v>0.11899999999999999</v>
      </c>
      <c r="AW34" s="30">
        <v>1250.5920000000001</v>
      </c>
      <c r="AX34" s="31">
        <f t="shared" si="16"/>
        <v>59.339444444444453</v>
      </c>
      <c r="AY34" s="17">
        <v>14.54</v>
      </c>
      <c r="AZ34" s="17">
        <v>112.89700000000001</v>
      </c>
      <c r="BA34" s="4">
        <v>0.129</v>
      </c>
      <c r="BB34" s="6">
        <v>1641.491</v>
      </c>
      <c r="BC34" s="17">
        <f t="shared" si="17"/>
        <v>64.325952380952387</v>
      </c>
      <c r="BD34" s="17">
        <v>15.715</v>
      </c>
      <c r="BE34" s="31">
        <v>122.907</v>
      </c>
      <c r="BF34" s="32">
        <v>0.128</v>
      </c>
      <c r="BG34" s="30">
        <v>1931.482</v>
      </c>
      <c r="BH34" s="28">
        <f t="shared" si="18"/>
        <v>63.827301587301598</v>
      </c>
      <c r="BI34" s="33">
        <v>1E-8</v>
      </c>
      <c r="BJ34" s="55">
        <f t="shared" si="19"/>
        <v>0.79999999999999993</v>
      </c>
      <c r="BK34" s="16">
        <f t="shared" si="20"/>
        <v>1.0000000000000001E-5</v>
      </c>
      <c r="BL34" s="13">
        <f t="shared" si="21"/>
        <v>3027</v>
      </c>
      <c r="BM34" s="16">
        <f t="shared" si="26"/>
        <v>0.93301999999999996</v>
      </c>
      <c r="BN34" s="34">
        <f t="shared" si="22"/>
        <v>3.5999999999999997E-2</v>
      </c>
      <c r="BO34" s="35">
        <f>6</f>
        <v>6</v>
      </c>
      <c r="BP34" s="34">
        <f t="shared" si="23"/>
        <v>99.049426038220787</v>
      </c>
      <c r="BQ34" s="16"/>
      <c r="BU34" s="16"/>
      <c r="BV34" s="16"/>
      <c r="BZ34" s="16"/>
      <c r="CB34" s="16"/>
    </row>
    <row r="35" spans="1:80" ht="9" customHeight="1" x14ac:dyDescent="0.15">
      <c r="A35" s="56">
        <v>3400</v>
      </c>
      <c r="B35" s="51">
        <f t="shared" si="0"/>
        <v>3127</v>
      </c>
      <c r="C35" s="57">
        <v>878.3</v>
      </c>
      <c r="D35" s="58">
        <v>136.49</v>
      </c>
      <c r="E35" s="57">
        <v>2537</v>
      </c>
      <c r="F35" s="57">
        <v>346.2</v>
      </c>
      <c r="G35" s="57">
        <v>446</v>
      </c>
      <c r="H35" s="70">
        <v>1.12E-4</v>
      </c>
      <c r="I35" s="59">
        <v>19.53</v>
      </c>
      <c r="J35" s="16">
        <f t="shared" si="1"/>
        <v>2.6005547850208043E-2</v>
      </c>
      <c r="K35" s="56">
        <v>3400</v>
      </c>
      <c r="L35" s="51">
        <f t="shared" si="29"/>
        <v>3127</v>
      </c>
      <c r="M35" s="74">
        <v>3533</v>
      </c>
      <c r="N35" s="71">
        <v>2978</v>
      </c>
      <c r="O35" s="74">
        <v>2621</v>
      </c>
      <c r="P35" s="72">
        <v>0.40699999999999997</v>
      </c>
      <c r="Q35" s="72">
        <v>0.45</v>
      </c>
      <c r="R35" s="72">
        <v>0.435</v>
      </c>
      <c r="S35" s="72">
        <v>0.33200000000000002</v>
      </c>
      <c r="T35" s="72">
        <v>0.34799999999999998</v>
      </c>
      <c r="U35" s="57">
        <v>3370</v>
      </c>
      <c r="V35" s="70">
        <v>264</v>
      </c>
      <c r="W35" s="57">
        <v>43.2</v>
      </c>
      <c r="X35" s="70">
        <v>3.5500000000000002E-5</v>
      </c>
      <c r="Y35" s="70">
        <v>3.49</v>
      </c>
      <c r="Z35" s="58">
        <v>9.8000000000000007</v>
      </c>
      <c r="AA35" s="75">
        <v>1.0209999999999999</v>
      </c>
      <c r="AB35" s="69">
        <v>104.9</v>
      </c>
      <c r="AC35" s="13">
        <f t="shared" si="3"/>
        <v>3127</v>
      </c>
      <c r="AD35" s="16">
        <f t="shared" si="4"/>
        <v>0.35500000000000004</v>
      </c>
      <c r="AE35" s="24">
        <f t="shared" si="5"/>
        <v>46008.000000000007</v>
      </c>
      <c r="AF35" s="24">
        <f t="shared" si="6"/>
        <v>504.47368421052641</v>
      </c>
      <c r="AG35" s="11">
        <f t="shared" si="7"/>
        <v>226.91617835667873</v>
      </c>
      <c r="AH35" s="11">
        <f t="shared" si="8"/>
        <v>48.769984230056913</v>
      </c>
      <c r="AI35" s="25">
        <f t="shared" si="9"/>
        <v>11066.58</v>
      </c>
      <c r="AJ35" s="25">
        <f t="shared" si="10"/>
        <v>11066.698440000004</v>
      </c>
      <c r="AK35" s="25">
        <f t="shared" si="11"/>
        <v>226.91617835667873</v>
      </c>
      <c r="AL35" s="25">
        <f t="shared" si="12"/>
        <v>28.642689150985806</v>
      </c>
      <c r="AM35" s="25">
        <f t="shared" si="13"/>
        <v>6499.42</v>
      </c>
      <c r="AN35" s="25">
        <f t="shared" si="14"/>
        <v>6499.4895600000018</v>
      </c>
      <c r="AO35" s="4">
        <v>0.747</v>
      </c>
      <c r="AP35" s="27">
        <v>51.3</v>
      </c>
      <c r="AQ35" s="47">
        <v>1.46E-2</v>
      </c>
      <c r="AR35" s="1">
        <v>38.299999999999997</v>
      </c>
      <c r="AS35" s="28">
        <f t="shared" si="28"/>
        <v>12.396189189189192</v>
      </c>
      <c r="AT35" s="27">
        <v>12.206</v>
      </c>
      <c r="AU35" s="27">
        <v>102.622</v>
      </c>
      <c r="AV35" s="29">
        <v>0.11899999999999999</v>
      </c>
      <c r="AW35" s="30">
        <v>1252.5609999999999</v>
      </c>
      <c r="AX35" s="31">
        <f t="shared" si="16"/>
        <v>59.339444444444453</v>
      </c>
      <c r="AY35" s="17">
        <v>14.552</v>
      </c>
      <c r="AZ35" s="17">
        <v>112.89400000000001</v>
      </c>
      <c r="BA35" s="4">
        <v>0.129</v>
      </c>
      <c r="BB35" s="6">
        <v>1642.845</v>
      </c>
      <c r="BC35" s="17">
        <f t="shared" si="17"/>
        <v>64.325952380952387</v>
      </c>
      <c r="BD35" s="17">
        <v>15.896000000000001</v>
      </c>
      <c r="BE35" s="31">
        <v>122.953</v>
      </c>
      <c r="BF35" s="32">
        <v>0.129</v>
      </c>
      <c r="BG35" s="30">
        <v>1954.4179999999999</v>
      </c>
      <c r="BH35" s="28">
        <f t="shared" si="18"/>
        <v>64.325952380952387</v>
      </c>
      <c r="BI35" s="33">
        <v>1E-8</v>
      </c>
      <c r="BJ35" s="55">
        <f t="shared" si="19"/>
        <v>1.7750000000000001</v>
      </c>
      <c r="BK35" s="16">
        <f t="shared" si="20"/>
        <v>1.0000000000000001E-5</v>
      </c>
      <c r="BL35" s="13">
        <f t="shared" si="21"/>
        <v>3127</v>
      </c>
      <c r="BM35" s="16">
        <f t="shared" si="26"/>
        <v>2.1085200000000004</v>
      </c>
      <c r="BN35" s="34">
        <f t="shared" si="22"/>
        <v>3.5999999999999997E-2</v>
      </c>
      <c r="BO35" s="35">
        <f>6</f>
        <v>6</v>
      </c>
      <c r="BP35" s="34">
        <f t="shared" si="23"/>
        <v>167.61751080987617</v>
      </c>
      <c r="BQ35" s="16"/>
      <c r="BU35" s="16"/>
      <c r="BV35" s="16"/>
      <c r="BZ35" s="16"/>
      <c r="CB35" s="16"/>
    </row>
    <row r="36" spans="1:80" ht="9" customHeight="1" x14ac:dyDescent="0.15">
      <c r="A36" s="56">
        <v>3500</v>
      </c>
      <c r="B36" s="51">
        <f t="shared" si="0"/>
        <v>3227</v>
      </c>
      <c r="C36" s="57">
        <v>998</v>
      </c>
      <c r="D36" s="58">
        <v>141.41999999999999</v>
      </c>
      <c r="E36" s="57">
        <v>2657</v>
      </c>
      <c r="F36" s="57">
        <v>375.7</v>
      </c>
      <c r="G36" s="57">
        <v>732</v>
      </c>
      <c r="H36" s="70">
        <v>2.3800000000000001E-4</v>
      </c>
      <c r="I36" s="59">
        <v>20.239999999999998</v>
      </c>
      <c r="J36" s="16">
        <f t="shared" si="1"/>
        <v>1.2237904870686137E-2</v>
      </c>
      <c r="K36" s="56">
        <v>3500</v>
      </c>
      <c r="L36" s="51">
        <f t="shared" si="29"/>
        <v>3227</v>
      </c>
      <c r="M36" s="74">
        <v>3646</v>
      </c>
      <c r="N36" s="71">
        <v>3053</v>
      </c>
      <c r="O36" s="74">
        <v>2704</v>
      </c>
      <c r="P36" s="72">
        <v>0.40500000000000003</v>
      </c>
      <c r="Q36" s="72">
        <v>0.44900000000000001</v>
      </c>
      <c r="R36" s="72">
        <v>0.434</v>
      </c>
      <c r="S36" s="72">
        <v>0.32900000000000001</v>
      </c>
      <c r="T36" s="72">
        <v>0.35099999999999998</v>
      </c>
      <c r="U36" s="57">
        <v>4220</v>
      </c>
      <c r="V36" s="70">
        <v>300</v>
      </c>
      <c r="W36" s="57">
        <v>47.15</v>
      </c>
      <c r="X36" s="70">
        <v>7.5699999999999997E-5</v>
      </c>
      <c r="Y36" s="70">
        <v>7.55</v>
      </c>
      <c r="Z36" s="58">
        <v>9.9499999999999993</v>
      </c>
      <c r="AA36" s="75">
        <v>1.0229999999999999</v>
      </c>
      <c r="AB36" s="69">
        <v>108.5</v>
      </c>
      <c r="AC36" s="13">
        <f t="shared" si="3"/>
        <v>3227</v>
      </c>
      <c r="AD36" s="16">
        <f t="shared" si="4"/>
        <v>0.75700000000000001</v>
      </c>
      <c r="AE36" s="24">
        <f t="shared" si="5"/>
        <v>98107.199999999997</v>
      </c>
      <c r="AF36" s="24">
        <f t="shared" si="6"/>
        <v>1075.7368421052631</v>
      </c>
      <c r="AG36" s="11">
        <f t="shared" si="7"/>
        <v>237.64930464867771</v>
      </c>
      <c r="AH36" s="11">
        <f t="shared" si="8"/>
        <v>52.925716566240268</v>
      </c>
      <c r="AI36" s="25">
        <f t="shared" si="9"/>
        <v>12574.800000000001</v>
      </c>
      <c r="AJ36" s="25">
        <f t="shared" si="10"/>
        <v>12577.759740000003</v>
      </c>
      <c r="AK36" s="25">
        <f t="shared" si="11"/>
        <v>237.64930464867771</v>
      </c>
      <c r="AL36" s="25">
        <f t="shared" si="12"/>
        <v>31.083357348426826</v>
      </c>
      <c r="AM36" s="25">
        <f t="shared" si="13"/>
        <v>7385.2000000000007</v>
      </c>
      <c r="AN36" s="25">
        <f t="shared" si="14"/>
        <v>7386.9382600000017</v>
      </c>
      <c r="AO36" s="4">
        <v>0.76400000000000001</v>
      </c>
      <c r="AP36" s="27">
        <v>51.3</v>
      </c>
      <c r="AQ36" s="47">
        <v>1.49E-2</v>
      </c>
      <c r="AR36" s="1">
        <v>39.200000000000003</v>
      </c>
      <c r="AS36" s="28">
        <f t="shared" si="28"/>
        <v>12.650905405405407</v>
      </c>
      <c r="AT36" s="27">
        <v>12.222</v>
      </c>
      <c r="AU36" s="27">
        <v>102.627</v>
      </c>
      <c r="AV36" s="29">
        <v>0.11899999999999999</v>
      </c>
      <c r="AW36" s="30">
        <v>1254.268</v>
      </c>
      <c r="AX36" s="31">
        <f t="shared" si="16"/>
        <v>59.339444444444453</v>
      </c>
      <c r="AY36" s="17">
        <v>14.563000000000001</v>
      </c>
      <c r="AZ36" s="17">
        <v>112.9</v>
      </c>
      <c r="BA36" s="4">
        <v>0.129</v>
      </c>
      <c r="BB36" s="6">
        <v>1644.202</v>
      </c>
      <c r="BC36" s="17">
        <f t="shared" si="17"/>
        <v>64.325952380952387</v>
      </c>
      <c r="BD36" s="17">
        <v>16.055</v>
      </c>
      <c r="BE36" s="31">
        <v>122.992</v>
      </c>
      <c r="BF36" s="32">
        <v>0.13100000000000001</v>
      </c>
      <c r="BG36" s="30">
        <v>1974.6210000000001</v>
      </c>
      <c r="BH36" s="28">
        <f t="shared" si="18"/>
        <v>65.323253968253979</v>
      </c>
      <c r="BI36" s="33">
        <v>1E-8</v>
      </c>
      <c r="BJ36" s="55">
        <f t="shared" si="19"/>
        <v>3.7849999999999997</v>
      </c>
      <c r="BK36" s="16">
        <f t="shared" si="20"/>
        <v>1.0000000000000001E-5</v>
      </c>
      <c r="BL36" s="13">
        <f t="shared" si="21"/>
        <v>3227</v>
      </c>
      <c r="BM36" s="16">
        <f t="shared" si="26"/>
        <v>4.5850200000000001</v>
      </c>
      <c r="BN36" s="34">
        <f t="shared" si="22"/>
        <v>3.5999999999999997E-2</v>
      </c>
      <c r="BO36" s="35">
        <f>6</f>
        <v>6</v>
      </c>
      <c r="BP36" s="34">
        <f t="shared" si="23"/>
        <v>275.71572821736544</v>
      </c>
      <c r="BQ36" s="16"/>
      <c r="BU36" s="16"/>
      <c r="BV36" s="16"/>
      <c r="BZ36" s="16"/>
      <c r="CB36" s="16"/>
    </row>
    <row r="37" spans="1:80" ht="9" customHeight="1" x14ac:dyDescent="0.15">
      <c r="A37" s="56">
        <v>3600</v>
      </c>
      <c r="B37" s="51">
        <f t="shared" si="0"/>
        <v>3327</v>
      </c>
      <c r="C37" s="57">
        <v>1130</v>
      </c>
      <c r="D37" s="58">
        <v>146.4</v>
      </c>
      <c r="E37" s="57">
        <v>2777</v>
      </c>
      <c r="F37" s="57">
        <v>406.7</v>
      </c>
      <c r="G37" s="57">
        <v>1173</v>
      </c>
      <c r="H37" s="70">
        <v>4.86E-4</v>
      </c>
      <c r="I37" s="59">
        <v>20.95</v>
      </c>
      <c r="J37" s="16">
        <f t="shared" si="1"/>
        <v>5.9930480642454752E-3</v>
      </c>
      <c r="K37" s="77">
        <v>3600</v>
      </c>
      <c r="L37" s="51">
        <f t="shared" si="29"/>
        <v>3327</v>
      </c>
      <c r="M37" s="78">
        <f>(M38-M36)/($L38-$L36)*$L37</f>
        <v>3670.4322580645162</v>
      </c>
      <c r="N37" s="78">
        <f>((N38+N36)/2)/(($L38+$L36)/2)*$L37</f>
        <v>3130.1688606445755</v>
      </c>
      <c r="O37" s="78" t="e">
        <f>((O38+O36)/2)/(($L38+$L36)/2)*$L37</f>
        <v>#VALUE!</v>
      </c>
      <c r="P37" s="79">
        <f>($L37-$L38)*((P38-P36)/($L38-$L36))+P38</f>
        <v>0.40306451612903227</v>
      </c>
      <c r="Q37" s="79">
        <f>($L37-$L38)*((Q38-Q36)/($L38-$L36))+Q38</f>
        <v>0.44770967741935486</v>
      </c>
      <c r="R37" s="79">
        <f>($L37-$L38)*((R38-R36)/($L38-$L36))+R38</f>
        <v>0.43335483870967739</v>
      </c>
      <c r="S37" s="79">
        <f>($L37-$L38)*((S38-S36)/($L38-$L36))+S38</f>
        <v>0.3257741935483871</v>
      </c>
      <c r="T37" s="79">
        <f t="shared" ref="T37:AB37" si="30">($L37-$L38)*((T38-T36)/($L38-$L36))+T38</f>
        <v>0.35293548387096774</v>
      </c>
      <c r="U37" s="80">
        <f t="shared" si="30"/>
        <v>5200.6451612903229</v>
      </c>
      <c r="V37" s="80">
        <f t="shared" si="30"/>
        <v>338.70967741935482</v>
      </c>
      <c r="W37" s="80">
        <f t="shared" si="30"/>
        <v>50.988709677419358</v>
      </c>
      <c r="X37" s="80">
        <f t="shared" si="30"/>
        <v>1.7395806451612903E-4</v>
      </c>
      <c r="Y37" s="80">
        <f t="shared" si="30"/>
        <v>17.711290322580645</v>
      </c>
      <c r="Z37" s="81">
        <f t="shared" si="30"/>
        <v>10.098387096774193</v>
      </c>
      <c r="AA37" s="82" t="e">
        <f t="shared" si="30"/>
        <v>#VALUE!</v>
      </c>
      <c r="AB37" s="81">
        <f t="shared" si="30"/>
        <v>112.1774193548387</v>
      </c>
      <c r="AC37" s="13">
        <f t="shared" si="3"/>
        <v>3327</v>
      </c>
      <c r="AD37" s="16">
        <f t="shared" si="4"/>
        <v>1.7395806451612903</v>
      </c>
      <c r="AE37" s="24">
        <f t="shared" si="5"/>
        <v>225449.65161290322</v>
      </c>
      <c r="AF37" s="24">
        <f t="shared" si="6"/>
        <v>2472.0356536502545</v>
      </c>
      <c r="AG37" s="11">
        <f t="shared" si="7"/>
        <v>248.38243094067673</v>
      </c>
      <c r="AH37" s="11">
        <f t="shared" si="8"/>
        <v>57.292757326297362</v>
      </c>
      <c r="AI37" s="25">
        <f t="shared" si="9"/>
        <v>14238.000000000002</v>
      </c>
      <c r="AJ37" s="25">
        <f t="shared" si="10"/>
        <v>14230.514340000005</v>
      </c>
      <c r="AK37" s="25">
        <f t="shared" si="11"/>
        <v>248.38243094067673</v>
      </c>
      <c r="AL37" s="25">
        <f t="shared" si="12"/>
        <v>33.648127318619082</v>
      </c>
      <c r="AM37" s="25">
        <f t="shared" si="13"/>
        <v>8362</v>
      </c>
      <c r="AN37" s="25">
        <f t="shared" si="14"/>
        <v>8357.6036600000025</v>
      </c>
      <c r="AO37" s="4">
        <v>0.78</v>
      </c>
      <c r="AP37" s="27">
        <v>51.3</v>
      </c>
      <c r="AQ37" s="47">
        <v>1.52E-2</v>
      </c>
      <c r="AR37" s="1">
        <v>40.1</v>
      </c>
      <c r="AS37" s="28">
        <f t="shared" si="28"/>
        <v>12.905621621621624</v>
      </c>
      <c r="AT37" s="27">
        <v>12.234999999999999</v>
      </c>
      <c r="AU37" s="27">
        <v>102.63</v>
      </c>
      <c r="AV37" s="29">
        <v>0.11899999999999999</v>
      </c>
      <c r="AW37" s="30">
        <v>1255.69</v>
      </c>
      <c r="AX37" s="31">
        <f t="shared" si="16"/>
        <v>59.339444444444453</v>
      </c>
      <c r="AY37" s="17">
        <v>14.573</v>
      </c>
      <c r="AZ37" s="17">
        <v>112.89700000000001</v>
      </c>
      <c r="BA37" s="4">
        <v>0.129</v>
      </c>
      <c r="BB37" s="6">
        <v>1645.2929999999999</v>
      </c>
      <c r="BC37" s="17">
        <f t="shared" si="17"/>
        <v>64.325952380952387</v>
      </c>
      <c r="BD37" s="17">
        <v>16.193999999999999</v>
      </c>
      <c r="BE37" s="31">
        <v>123.02200000000001</v>
      </c>
      <c r="BF37" s="32">
        <v>0.13200000000000001</v>
      </c>
      <c r="BG37" s="30">
        <v>1992.2249999999999</v>
      </c>
      <c r="BH37" s="28">
        <f t="shared" si="18"/>
        <v>65.821904761904776</v>
      </c>
      <c r="BI37" s="33">
        <v>1E-8</v>
      </c>
      <c r="BJ37" s="55">
        <f t="shared" si="19"/>
        <v>8.697903225806451</v>
      </c>
      <c r="BK37" s="16">
        <f t="shared" si="20"/>
        <v>1.0000000000000001E-5</v>
      </c>
      <c r="BL37" s="13">
        <f t="shared" si="21"/>
        <v>3327</v>
      </c>
      <c r="BM37" s="16">
        <f t="shared" si="26"/>
        <v>10.472923225806451</v>
      </c>
      <c r="BN37" s="34">
        <f t="shared" si="22"/>
        <v>3.5999999999999997E-2</v>
      </c>
      <c r="BO37" s="35">
        <f>6</f>
        <v>6</v>
      </c>
      <c r="BP37" s="34">
        <f t="shared" si="23"/>
        <v>441.86056962794561</v>
      </c>
      <c r="BQ37" s="16"/>
      <c r="BU37" s="16"/>
      <c r="BV37" s="16"/>
      <c r="BZ37" s="16"/>
      <c r="CB37" s="16"/>
    </row>
    <row r="38" spans="1:80" ht="9" customHeight="1" x14ac:dyDescent="0.15">
      <c r="A38" s="77">
        <v>3655</v>
      </c>
      <c r="B38" s="51">
        <f t="shared" si="0"/>
        <v>3382</v>
      </c>
      <c r="C38" s="83">
        <v>1202</v>
      </c>
      <c r="D38" s="84">
        <v>149.15</v>
      </c>
      <c r="E38" s="83">
        <v>0.2838</v>
      </c>
      <c r="F38" s="83">
        <v>423.4</v>
      </c>
      <c r="G38" s="83">
        <v>1505</v>
      </c>
      <c r="H38" s="80">
        <v>7.1500000000000003E-4</v>
      </c>
      <c r="I38" s="85">
        <v>21.34</v>
      </c>
      <c r="J38" s="16">
        <f t="shared" si="1"/>
        <v>4.0735963066060145E-3</v>
      </c>
      <c r="K38" s="77">
        <v>3655</v>
      </c>
      <c r="L38" s="51">
        <f t="shared" si="29"/>
        <v>3382</v>
      </c>
      <c r="M38" s="78">
        <v>3817</v>
      </c>
      <c r="N38" s="86">
        <v>3165</v>
      </c>
      <c r="O38" s="78" t="s">
        <v>147</v>
      </c>
      <c r="P38" s="79">
        <v>0.40200000000000002</v>
      </c>
      <c r="Q38" s="79">
        <v>0.44700000000000001</v>
      </c>
      <c r="R38" s="79">
        <v>0.433</v>
      </c>
      <c r="S38" s="79">
        <v>0.32400000000000001</v>
      </c>
      <c r="T38" s="79">
        <v>0.35399999999999998</v>
      </c>
      <c r="U38" s="83">
        <v>5740</v>
      </c>
      <c r="V38" s="80">
        <v>360</v>
      </c>
      <c r="W38" s="83">
        <v>53.1</v>
      </c>
      <c r="X38" s="80">
        <v>2.2800000000000001E-4</v>
      </c>
      <c r="Y38" s="80">
        <v>23.3</v>
      </c>
      <c r="Z38" s="84">
        <v>10.18</v>
      </c>
      <c r="AA38" s="82" t="s">
        <v>147</v>
      </c>
      <c r="AB38" s="87">
        <v>114.2</v>
      </c>
      <c r="AC38" s="13">
        <f t="shared" si="3"/>
        <v>3382</v>
      </c>
      <c r="AD38" s="16">
        <f t="shared" si="4"/>
        <v>2.2800000000000002</v>
      </c>
      <c r="AE38" s="24">
        <f t="shared" si="5"/>
        <v>295488.00000000006</v>
      </c>
      <c r="AF38" s="24">
        <f t="shared" si="6"/>
        <v>3240.0000000000005</v>
      </c>
      <c r="AG38" s="11">
        <f t="shared" si="7"/>
        <v>2.5383843680577622E-2</v>
      </c>
      <c r="AH38" s="11">
        <f t="shared" si="8"/>
        <v>59.645324445424883</v>
      </c>
      <c r="AI38" s="25">
        <f t="shared" si="9"/>
        <v>15145.200000000003</v>
      </c>
      <c r="AJ38" s="25">
        <f t="shared" si="10"/>
        <v>1.5140275920000004</v>
      </c>
      <c r="AK38" s="25">
        <f t="shared" si="11"/>
        <v>2.5383843680577622E-2</v>
      </c>
      <c r="AL38" s="25">
        <f t="shared" si="12"/>
        <v>35.029793721916207</v>
      </c>
      <c r="AM38" s="25">
        <f t="shared" si="13"/>
        <v>8894.8000000000011</v>
      </c>
      <c r="AN38" s="25">
        <f t="shared" si="14"/>
        <v>0.88919080800000039</v>
      </c>
      <c r="AO38" s="4">
        <v>0.79800000000000004</v>
      </c>
      <c r="AP38" s="27">
        <v>51.3</v>
      </c>
      <c r="AQ38" s="47">
        <v>1.55E-2</v>
      </c>
      <c r="AR38" s="1">
        <v>40.9</v>
      </c>
      <c r="AS38" s="28">
        <f t="shared" si="28"/>
        <v>13.16033783783784</v>
      </c>
      <c r="AT38" s="27">
        <v>12.247</v>
      </c>
      <c r="AU38" s="27">
        <v>102.628</v>
      </c>
      <c r="AV38" s="29">
        <v>0.11899999999999999</v>
      </c>
      <c r="AW38" s="30">
        <v>1256.848</v>
      </c>
      <c r="AX38" s="31">
        <f t="shared" si="16"/>
        <v>59.339444444444453</v>
      </c>
      <c r="AY38" s="17">
        <v>14.582000000000001</v>
      </c>
      <c r="AZ38" s="17">
        <v>112.902</v>
      </c>
      <c r="BA38" s="4">
        <v>0.129</v>
      </c>
      <c r="BB38" s="6">
        <v>1646.376</v>
      </c>
      <c r="BC38" s="17">
        <f t="shared" si="17"/>
        <v>64.325952380952387</v>
      </c>
      <c r="BD38" s="17">
        <v>16.315999999999999</v>
      </c>
      <c r="BE38" s="31">
        <v>123.051</v>
      </c>
      <c r="BF38" s="32">
        <v>0.13300000000000001</v>
      </c>
      <c r="BG38" s="30">
        <v>2007.684</v>
      </c>
      <c r="BH38" s="28">
        <f t="shared" si="18"/>
        <v>66.320555555555572</v>
      </c>
      <c r="BI38" s="33">
        <v>1E-8</v>
      </c>
      <c r="BJ38" s="55">
        <f t="shared" si="19"/>
        <v>11.4</v>
      </c>
      <c r="BK38" s="16">
        <f t="shared" si="20"/>
        <v>1.0000000000000001E-5</v>
      </c>
      <c r="BL38" s="13">
        <f t="shared" si="21"/>
        <v>3382</v>
      </c>
      <c r="BM38" s="16">
        <f t="shared" si="26"/>
        <v>15.18502</v>
      </c>
      <c r="BN38" s="34">
        <f t="shared" si="22"/>
        <v>3.5999999999999997E-2</v>
      </c>
      <c r="BO38" s="35">
        <f>6</f>
        <v>6</v>
      </c>
      <c r="BP38" s="34">
        <f t="shared" si="23"/>
        <v>566.81784187973972</v>
      </c>
      <c r="BQ38" s="16"/>
      <c r="BU38" s="16"/>
      <c r="BV38" s="16"/>
      <c r="BZ38" s="16"/>
      <c r="CB38" s="16"/>
    </row>
    <row r="39" spans="1:80" x14ac:dyDescent="0.15">
      <c r="AO39" s="4">
        <v>0.81499999999999995</v>
      </c>
      <c r="AP39" s="27">
        <v>51.3</v>
      </c>
      <c r="AQ39" s="47">
        <v>1.5900000000000001E-2</v>
      </c>
      <c r="AR39" s="1">
        <v>41.8</v>
      </c>
      <c r="AS39" s="28">
        <f t="shared" si="28"/>
        <v>13.499959459459463</v>
      </c>
      <c r="AT39" s="27">
        <v>12.256</v>
      </c>
      <c r="AU39" s="27">
        <v>102.633</v>
      </c>
      <c r="AV39" s="29">
        <v>0.11899999999999999</v>
      </c>
      <c r="AW39" s="30">
        <v>1257.896</v>
      </c>
      <c r="AX39" s="31">
        <f t="shared" si="16"/>
        <v>59.339444444444453</v>
      </c>
      <c r="AY39" s="17">
        <v>14.590999999999999</v>
      </c>
      <c r="AZ39" s="17">
        <v>112.902</v>
      </c>
      <c r="BA39" s="4">
        <v>0.129</v>
      </c>
      <c r="BB39" s="6">
        <v>1647.3420000000001</v>
      </c>
      <c r="BC39" s="17">
        <f t="shared" si="17"/>
        <v>64.325952380952387</v>
      </c>
      <c r="BD39" s="17">
        <v>16.420999999999999</v>
      </c>
      <c r="BE39" s="31">
        <v>123.08199999999999</v>
      </c>
      <c r="BF39" s="32">
        <v>0.13300000000000001</v>
      </c>
      <c r="BG39" s="30">
        <v>2021.164</v>
      </c>
      <c r="BH39" s="28">
        <f t="shared" si="18"/>
        <v>66.320555555555572</v>
      </c>
      <c r="BJ39" s="16">
        <f t="shared" ref="BJ39:BJ46" si="31">X39*25*5000*1000</f>
        <v>0</v>
      </c>
      <c r="BK39" s="16"/>
    </row>
    <row r="40" spans="1:80" x14ac:dyDescent="0.15">
      <c r="AO40" s="4">
        <v>0.83299999999999996</v>
      </c>
      <c r="AP40" s="27">
        <v>51.3</v>
      </c>
      <c r="AQ40" s="47">
        <v>1.6199999999999999E-2</v>
      </c>
      <c r="AR40" s="1">
        <v>42.8</v>
      </c>
      <c r="AS40" s="28">
        <f t="shared" si="28"/>
        <v>13.75467567567568</v>
      </c>
      <c r="AT40" s="27">
        <v>12.265000000000001</v>
      </c>
      <c r="AU40" s="27">
        <v>102.63</v>
      </c>
      <c r="AV40" s="29">
        <v>0.12</v>
      </c>
      <c r="AW40" s="30">
        <v>1258.732</v>
      </c>
      <c r="AX40" s="31">
        <f t="shared" si="16"/>
        <v>59.838095238095249</v>
      </c>
      <c r="AY40" s="17">
        <v>14.599</v>
      </c>
      <c r="AZ40" s="17">
        <v>112.9</v>
      </c>
      <c r="BA40" s="4">
        <v>0.129</v>
      </c>
      <c r="BB40" s="6">
        <v>1648.2049999999999</v>
      </c>
      <c r="BC40" s="17">
        <f t="shared" si="17"/>
        <v>64.325952380952387</v>
      </c>
      <c r="BD40" s="17">
        <v>16.513000000000002</v>
      </c>
      <c r="BE40" s="31">
        <v>123.10899999999999</v>
      </c>
      <c r="BF40" s="32">
        <v>0.13400000000000001</v>
      </c>
      <c r="BG40" s="30">
        <v>2032.9169999999999</v>
      </c>
      <c r="BH40" s="28">
        <f t="shared" si="18"/>
        <v>66.819206349206354</v>
      </c>
      <c r="BJ40" s="16">
        <f t="shared" si="31"/>
        <v>0</v>
      </c>
      <c r="BK40" s="16"/>
    </row>
    <row r="41" spans="1:80" x14ac:dyDescent="0.15">
      <c r="AO41" s="4">
        <v>0.85099999999999998</v>
      </c>
      <c r="AP41" s="27">
        <v>51.3</v>
      </c>
      <c r="AQ41" s="47">
        <v>1.66E-2</v>
      </c>
      <c r="AR41" s="1">
        <v>43.7</v>
      </c>
      <c r="AS41" s="28">
        <f t="shared" si="28"/>
        <v>14.094297297297301</v>
      </c>
      <c r="AT41" s="27">
        <v>12.272</v>
      </c>
      <c r="AU41" s="27">
        <v>102.63500000000001</v>
      </c>
      <c r="AV41" s="29">
        <v>0.12</v>
      </c>
      <c r="AW41" s="30">
        <v>1259.575</v>
      </c>
      <c r="AX41" s="31">
        <f t="shared" si="16"/>
        <v>59.838095238095249</v>
      </c>
      <c r="AY41" s="17">
        <v>14.606</v>
      </c>
      <c r="AZ41" s="17">
        <v>112.904</v>
      </c>
      <c r="BA41" s="4">
        <v>0.129</v>
      </c>
      <c r="BB41" s="6">
        <v>1649.077</v>
      </c>
      <c r="BC41" s="17">
        <f t="shared" si="17"/>
        <v>64.325952380952387</v>
      </c>
      <c r="BD41" s="17">
        <v>16.593</v>
      </c>
      <c r="BE41" s="31">
        <v>123.124</v>
      </c>
      <c r="BF41" s="32">
        <v>0.13500000000000001</v>
      </c>
      <c r="BG41" s="30">
        <v>2042.963</v>
      </c>
      <c r="BH41" s="28">
        <f t="shared" si="18"/>
        <v>67.31785714285715</v>
      </c>
      <c r="BJ41" s="16">
        <f t="shared" si="31"/>
        <v>0</v>
      </c>
      <c r="BK41" s="16"/>
    </row>
    <row r="42" spans="1:80" x14ac:dyDescent="0.15">
      <c r="AO42" s="4">
        <v>0.87</v>
      </c>
      <c r="AP42" s="27">
        <v>51.3</v>
      </c>
      <c r="AQ42" s="47">
        <v>1.6899999999999998E-2</v>
      </c>
      <c r="AR42" s="1">
        <v>44.6</v>
      </c>
      <c r="AS42" s="28">
        <f t="shared" si="28"/>
        <v>14.349013513513517</v>
      </c>
      <c r="AT42" s="27">
        <v>12.279</v>
      </c>
      <c r="AU42" s="27">
        <v>102.633</v>
      </c>
      <c r="AV42" s="29">
        <v>0.12</v>
      </c>
      <c r="AW42" s="30">
        <v>1260.2470000000001</v>
      </c>
      <c r="AX42" s="31">
        <f t="shared" si="16"/>
        <v>59.838095238095249</v>
      </c>
      <c r="AY42" s="17">
        <v>14.613</v>
      </c>
      <c r="AZ42" s="17">
        <v>112.9</v>
      </c>
      <c r="BA42" s="4">
        <v>0.129</v>
      </c>
      <c r="BB42" s="6">
        <v>1649.826</v>
      </c>
      <c r="BC42" s="17">
        <f t="shared" si="17"/>
        <v>64.325952380952387</v>
      </c>
      <c r="BD42" s="17">
        <v>16.661999999999999</v>
      </c>
      <c r="BE42" s="31">
        <v>123.14100000000001</v>
      </c>
      <c r="BF42" s="32">
        <v>0.13500000000000001</v>
      </c>
      <c r="BG42" s="30">
        <v>2051.7359999999999</v>
      </c>
      <c r="BH42" s="28">
        <f t="shared" si="18"/>
        <v>67.31785714285715</v>
      </c>
      <c r="BJ42" s="16">
        <f t="shared" si="31"/>
        <v>0</v>
      </c>
      <c r="BK42" s="16"/>
    </row>
    <row r="43" spans="1:80" x14ac:dyDescent="0.15">
      <c r="AO43" s="4">
        <v>0.88900000000000001</v>
      </c>
      <c r="AP43" s="27">
        <v>51.3</v>
      </c>
      <c r="AQ43" s="47">
        <v>1.7299999999999999E-2</v>
      </c>
      <c r="AR43" s="1">
        <v>45.6</v>
      </c>
      <c r="AS43" s="28">
        <f t="shared" si="28"/>
        <v>14.688635135135138</v>
      </c>
      <c r="AT43" s="27">
        <v>12.285</v>
      </c>
      <c r="AU43" s="27">
        <v>102.63200000000001</v>
      </c>
      <c r="AV43" s="29">
        <v>0.12</v>
      </c>
      <c r="AW43" s="30">
        <v>1260.8409999999999</v>
      </c>
      <c r="AX43" s="31">
        <f t="shared" si="16"/>
        <v>59.838095238095249</v>
      </c>
      <c r="AY43" s="17">
        <v>14.62</v>
      </c>
      <c r="AZ43" s="17">
        <v>112.90600000000001</v>
      </c>
      <c r="BA43" s="4">
        <v>0.129</v>
      </c>
      <c r="BB43" s="6">
        <v>1650.6659999999999</v>
      </c>
      <c r="BC43" s="17">
        <f t="shared" si="17"/>
        <v>64.325952380952387</v>
      </c>
      <c r="BD43" s="17">
        <v>16.721</v>
      </c>
      <c r="BE43" s="31">
        <v>123.164</v>
      </c>
      <c r="BF43" s="32">
        <v>0.13600000000000001</v>
      </c>
      <c r="BG43" s="30">
        <v>2059.453</v>
      </c>
      <c r="BH43" s="28">
        <f t="shared" si="18"/>
        <v>67.816507936507946</v>
      </c>
      <c r="BJ43" s="16">
        <f t="shared" si="31"/>
        <v>0</v>
      </c>
      <c r="BK43" s="16"/>
    </row>
    <row r="44" spans="1:80" x14ac:dyDescent="0.15">
      <c r="AO44" s="4">
        <v>0.90800000000000003</v>
      </c>
      <c r="AP44" s="27">
        <v>51.3</v>
      </c>
      <c r="AQ44" s="47">
        <v>1.77E-2</v>
      </c>
      <c r="AR44" s="1">
        <v>46.6</v>
      </c>
      <c r="AS44" s="28">
        <f t="shared" si="28"/>
        <v>15.028256756756758</v>
      </c>
      <c r="AT44" s="27">
        <v>12.291</v>
      </c>
      <c r="AU44" s="27">
        <v>102.63800000000001</v>
      </c>
      <c r="AV44" s="29">
        <v>0.12</v>
      </c>
      <c r="AW44" s="30">
        <v>1261.5029999999999</v>
      </c>
      <c r="AX44" s="31">
        <f t="shared" si="16"/>
        <v>59.838095238095249</v>
      </c>
      <c r="AY44" s="17">
        <v>14.625999999999999</v>
      </c>
      <c r="AZ44" s="17">
        <v>112.901</v>
      </c>
      <c r="BA44" s="4">
        <v>0.13</v>
      </c>
      <c r="BB44" s="6">
        <v>1651.299</v>
      </c>
      <c r="BC44" s="17">
        <f t="shared" si="17"/>
        <v>64.824603174603183</v>
      </c>
      <c r="BD44" s="17">
        <v>16.771999999999998</v>
      </c>
      <c r="BE44" s="31">
        <v>123.176</v>
      </c>
      <c r="BF44" s="32">
        <v>0.13600000000000001</v>
      </c>
      <c r="BG44" s="30">
        <v>2065.9630000000002</v>
      </c>
      <c r="BH44" s="28">
        <f t="shared" si="18"/>
        <v>67.816507936507946</v>
      </c>
      <c r="BJ44" s="16">
        <f t="shared" si="31"/>
        <v>0</v>
      </c>
      <c r="BK44" s="16"/>
    </row>
    <row r="45" spans="1:80" x14ac:dyDescent="0.15">
      <c r="AO45" s="4">
        <v>0.92700000000000005</v>
      </c>
      <c r="AP45" s="27">
        <v>51.3</v>
      </c>
      <c r="AQ45" s="47">
        <v>1.8100000000000002E-2</v>
      </c>
      <c r="AR45" s="1">
        <v>47.6</v>
      </c>
      <c r="AS45" s="28">
        <f t="shared" si="28"/>
        <v>15.36787837837838</v>
      </c>
      <c r="AT45" s="27">
        <v>12.295999999999999</v>
      </c>
      <c r="AU45" s="27">
        <v>102.631</v>
      </c>
      <c r="AV45" s="29">
        <v>0.12</v>
      </c>
      <c r="AW45" s="30">
        <v>1261.9369999999999</v>
      </c>
      <c r="AX45" s="31">
        <f t="shared" si="16"/>
        <v>59.838095238095249</v>
      </c>
      <c r="AY45" s="17">
        <v>14.632</v>
      </c>
      <c r="AZ45" s="17">
        <v>112.90600000000001</v>
      </c>
      <c r="BA45" s="4">
        <v>0.13</v>
      </c>
      <c r="BB45" s="6">
        <v>1652.0419999999999</v>
      </c>
      <c r="BC45" s="17">
        <f t="shared" si="17"/>
        <v>64.824603174603183</v>
      </c>
      <c r="BD45" s="17">
        <v>16.817</v>
      </c>
      <c r="BE45" s="31">
        <v>123.18300000000001</v>
      </c>
      <c r="BF45" s="32">
        <v>0.13700000000000001</v>
      </c>
      <c r="BG45" s="30">
        <v>2071.5450000000001</v>
      </c>
      <c r="BH45" s="28">
        <f t="shared" si="18"/>
        <v>68.315158730158743</v>
      </c>
      <c r="BJ45" s="16">
        <f t="shared" si="31"/>
        <v>0</v>
      </c>
      <c r="BK45" s="16"/>
    </row>
    <row r="46" spans="1:80" x14ac:dyDescent="0.15">
      <c r="AO46" s="4">
        <v>0.94699999999999995</v>
      </c>
      <c r="AP46" s="27">
        <v>51.3</v>
      </c>
      <c r="AQ46" s="47">
        <v>1.84E-2</v>
      </c>
      <c r="AR46" s="1">
        <v>48.6</v>
      </c>
      <c r="AS46" s="28">
        <f t="shared" si="28"/>
        <v>15.622594594594597</v>
      </c>
      <c r="AT46" s="27">
        <v>12.3</v>
      </c>
      <c r="AU46" s="27">
        <v>102.64</v>
      </c>
      <c r="AV46" s="29">
        <v>0.12</v>
      </c>
      <c r="AW46" s="30">
        <v>1262.52</v>
      </c>
      <c r="AX46" s="31">
        <f t="shared" si="16"/>
        <v>59.838095238095249</v>
      </c>
      <c r="AY46" s="17">
        <v>14.638</v>
      </c>
      <c r="AZ46" s="17">
        <v>112.904</v>
      </c>
      <c r="BA46" s="4">
        <v>0.13</v>
      </c>
      <c r="BB46" s="6">
        <v>1652.693</v>
      </c>
      <c r="BC46" s="17">
        <f t="shared" si="17"/>
        <v>64.824603174603183</v>
      </c>
      <c r="BD46" s="17">
        <v>16.855</v>
      </c>
      <c r="BE46" s="31">
        <v>123.19199999999999</v>
      </c>
      <c r="BF46" s="32">
        <v>0.13700000000000001</v>
      </c>
      <c r="BG46" s="30">
        <v>2076.4389999999999</v>
      </c>
      <c r="BH46" s="28">
        <f t="shared" si="18"/>
        <v>68.315158730158743</v>
      </c>
      <c r="BJ46" s="16">
        <f t="shared" si="31"/>
        <v>0</v>
      </c>
      <c r="BK46" s="16"/>
    </row>
    <row r="47" spans="1:80" x14ac:dyDescent="0.15">
      <c r="AO47" s="4">
        <v>0.96699999999999997</v>
      </c>
      <c r="AP47" s="27">
        <v>51.3</v>
      </c>
      <c r="AQ47" s="47">
        <v>1.8800000000000001E-2</v>
      </c>
      <c r="AR47" s="1">
        <v>49.6</v>
      </c>
      <c r="AS47" s="28">
        <f t="shared" si="28"/>
        <v>15.962216216216218</v>
      </c>
      <c r="AT47" s="27">
        <v>12.305</v>
      </c>
      <c r="AU47" s="27">
        <v>102.634</v>
      </c>
      <c r="AV47" s="29">
        <v>0.12</v>
      </c>
      <c r="AW47" s="30">
        <v>1262.913</v>
      </c>
      <c r="AX47" s="31">
        <f t="shared" si="16"/>
        <v>59.838095238095249</v>
      </c>
      <c r="AY47" s="17">
        <v>14.643000000000001</v>
      </c>
      <c r="AZ47" s="17">
        <v>112.901</v>
      </c>
      <c r="BA47" s="4">
        <v>0.13</v>
      </c>
      <c r="BB47" s="6">
        <v>1653.2570000000001</v>
      </c>
      <c r="BC47" s="17">
        <f t="shared" si="17"/>
        <v>64.824603174603183</v>
      </c>
      <c r="BD47" s="17">
        <v>16.888999999999999</v>
      </c>
      <c r="BE47" s="31">
        <v>123.205</v>
      </c>
      <c r="BF47" s="32">
        <v>0.13700000000000001</v>
      </c>
      <c r="BG47" s="30">
        <v>2080.7689999999998</v>
      </c>
      <c r="BH47" s="28">
        <f t="shared" si="18"/>
        <v>68.315158730158743</v>
      </c>
      <c r="BJ47" s="16">
        <f t="shared" ref="BJ47:BJ66" si="32">X47*25*5000</f>
        <v>0</v>
      </c>
      <c r="BK47" s="16"/>
    </row>
    <row r="48" spans="1:80" x14ac:dyDescent="0.15">
      <c r="AO48" s="4">
        <v>0.98699999999999999</v>
      </c>
      <c r="AP48" s="27">
        <v>51.3</v>
      </c>
      <c r="AQ48" s="47">
        <v>1.9199999999999998E-2</v>
      </c>
      <c r="AR48" s="1">
        <v>50.6</v>
      </c>
      <c r="AS48" s="28">
        <f t="shared" si="28"/>
        <v>16.301837837837841</v>
      </c>
      <c r="AT48" s="27">
        <v>12.308999999999999</v>
      </c>
      <c r="AU48" s="27">
        <v>102.63800000000001</v>
      </c>
      <c r="AV48" s="29">
        <v>0.12</v>
      </c>
      <c r="AW48" s="30">
        <v>1263.404</v>
      </c>
      <c r="AX48" s="31">
        <f t="shared" si="16"/>
        <v>59.838095238095249</v>
      </c>
      <c r="AY48" s="17">
        <v>14.648999999999999</v>
      </c>
      <c r="AZ48" s="17">
        <v>112.90900000000001</v>
      </c>
      <c r="BA48" s="4">
        <v>0.13</v>
      </c>
      <c r="BB48" s="6">
        <v>1653.9739999999999</v>
      </c>
      <c r="BC48" s="17">
        <f t="shared" si="17"/>
        <v>64.824603174603183</v>
      </c>
      <c r="BD48" s="17">
        <v>16.917000000000002</v>
      </c>
      <c r="BE48" s="31">
        <v>123.21299999999999</v>
      </c>
      <c r="BF48" s="32">
        <v>0.13700000000000001</v>
      </c>
      <c r="BG48" s="30">
        <v>2084.395</v>
      </c>
      <c r="BH48" s="28">
        <f t="shared" si="18"/>
        <v>68.315158730158743</v>
      </c>
      <c r="BJ48" s="16">
        <f t="shared" si="32"/>
        <v>0</v>
      </c>
      <c r="BK48" s="16"/>
    </row>
    <row r="49" spans="41:63" x14ac:dyDescent="0.15">
      <c r="AO49" s="4">
        <v>1.01</v>
      </c>
      <c r="AP49" s="27">
        <v>51.3</v>
      </c>
      <c r="AQ49" s="47">
        <v>1.9599999999999999E-2</v>
      </c>
      <c r="AR49" s="1">
        <v>51.7</v>
      </c>
      <c r="AS49" s="28">
        <f t="shared" si="28"/>
        <v>16.641459459459462</v>
      </c>
      <c r="AT49" s="27">
        <v>12.313000000000001</v>
      </c>
      <c r="AU49" s="27">
        <v>102.639</v>
      </c>
      <c r="AV49" s="29">
        <v>0.12</v>
      </c>
      <c r="AW49" s="30">
        <v>1263.7929999999999</v>
      </c>
      <c r="AX49" s="31">
        <f t="shared" si="16"/>
        <v>59.838095238095249</v>
      </c>
      <c r="AY49" s="17">
        <v>14.648999999999999</v>
      </c>
      <c r="AZ49" s="17">
        <v>112.90900000000001</v>
      </c>
      <c r="BA49" s="4">
        <v>0.13</v>
      </c>
      <c r="BB49" s="6">
        <v>1653.9739999999999</v>
      </c>
      <c r="BC49" s="17">
        <f>BA49*1000000*(3.1415*0.1*0.1)/63</f>
        <v>64.824603174603183</v>
      </c>
      <c r="BD49" s="17">
        <v>16.942</v>
      </c>
      <c r="BE49" s="31">
        <v>123.214</v>
      </c>
      <c r="BF49" s="32">
        <v>0.13700000000000001</v>
      </c>
      <c r="BG49" s="30">
        <v>2087.4760000000001</v>
      </c>
      <c r="BH49" s="28">
        <f t="shared" si="18"/>
        <v>68.315158730158743</v>
      </c>
      <c r="BJ49" s="16">
        <f t="shared" si="32"/>
        <v>0</v>
      </c>
      <c r="BK49" s="16"/>
    </row>
    <row r="50" spans="41:63" x14ac:dyDescent="0.15">
      <c r="AO50" s="4">
        <v>1.03</v>
      </c>
      <c r="AP50" s="27">
        <v>51.3</v>
      </c>
      <c r="AQ50" s="47">
        <v>0.02</v>
      </c>
      <c r="AR50" s="1">
        <v>52.8</v>
      </c>
      <c r="AS50" s="28">
        <f t="shared" si="28"/>
        <v>16.981081081081083</v>
      </c>
      <c r="AT50" s="27">
        <v>12.317</v>
      </c>
      <c r="AU50" s="27">
        <v>102.63500000000001</v>
      </c>
      <c r="AV50" s="29">
        <v>0.12</v>
      </c>
      <c r="AW50" s="30">
        <v>1264.1500000000001</v>
      </c>
      <c r="AX50" s="31">
        <f t="shared" si="16"/>
        <v>59.838095238095249</v>
      </c>
      <c r="BD50" s="17">
        <v>16.963999999999999</v>
      </c>
      <c r="BE50" s="31">
        <v>123.22199999999999</v>
      </c>
      <c r="BF50" s="32">
        <v>0.13800000000000001</v>
      </c>
      <c r="BG50" s="30">
        <v>2090.2800000000002</v>
      </c>
      <c r="BH50" s="28">
        <f t="shared" si="18"/>
        <v>68.813809523809525</v>
      </c>
      <c r="BJ50" s="16">
        <f t="shared" si="32"/>
        <v>0</v>
      </c>
      <c r="BK50" s="16"/>
    </row>
    <row r="51" spans="41:63" x14ac:dyDescent="0.15">
      <c r="AO51" s="4">
        <v>1.05</v>
      </c>
      <c r="AP51" s="27">
        <v>51.3</v>
      </c>
      <c r="AQ51" s="47">
        <v>2.0400000000000001E-2</v>
      </c>
      <c r="AR51" s="1">
        <v>53.8</v>
      </c>
      <c r="AS51" s="28">
        <f t="shared" si="28"/>
        <v>17.320702702702704</v>
      </c>
      <c r="AT51" s="27">
        <v>12.321</v>
      </c>
      <c r="AU51" s="27">
        <v>102.642</v>
      </c>
      <c r="AV51" s="29">
        <v>0.12</v>
      </c>
      <c r="AW51" s="30">
        <v>1264.5989999999999</v>
      </c>
      <c r="AX51" s="31">
        <f t="shared" si="16"/>
        <v>59.838095238095249</v>
      </c>
      <c r="BD51" s="17">
        <v>16.981999999999999</v>
      </c>
      <c r="BE51" s="31">
        <v>123.23099999999999</v>
      </c>
      <c r="BF51" s="32">
        <v>0.13800000000000001</v>
      </c>
      <c r="BG51" s="30">
        <v>2092.723</v>
      </c>
      <c r="BH51" s="28">
        <f t="shared" si="18"/>
        <v>68.813809523809525</v>
      </c>
      <c r="BJ51" s="16">
        <f t="shared" si="32"/>
        <v>0</v>
      </c>
      <c r="BK51" s="16"/>
    </row>
    <row r="52" spans="41:63" x14ac:dyDescent="0.15">
      <c r="AO52" s="4">
        <v>1.07</v>
      </c>
      <c r="AP52" s="27">
        <v>51.3</v>
      </c>
      <c r="AQ52" s="47">
        <v>2.0799999999999999E-2</v>
      </c>
      <c r="AR52" s="1">
        <v>54.9</v>
      </c>
      <c r="AS52" s="28">
        <f t="shared" si="28"/>
        <v>17.660324324324328</v>
      </c>
      <c r="AT52" s="27">
        <v>12.324</v>
      </c>
      <c r="AU52" s="27">
        <v>102.63500000000001</v>
      </c>
      <c r="AV52" s="29">
        <v>0.12</v>
      </c>
      <c r="AW52" s="30">
        <v>1264.8979999999999</v>
      </c>
      <c r="AX52" s="31">
        <f t="shared" si="16"/>
        <v>59.838095238095249</v>
      </c>
      <c r="BD52" s="17">
        <v>16.998999999999999</v>
      </c>
      <c r="BE52" s="31">
        <v>123.233</v>
      </c>
      <c r="BF52" s="32">
        <v>0.13800000000000001</v>
      </c>
      <c r="BG52" s="30">
        <v>2094.8029999999999</v>
      </c>
      <c r="BH52" s="28">
        <f t="shared" si="18"/>
        <v>68.813809523809525</v>
      </c>
      <c r="BJ52" s="16">
        <f t="shared" si="32"/>
        <v>0</v>
      </c>
      <c r="BK52" s="16"/>
    </row>
    <row r="53" spans="41:63" x14ac:dyDescent="0.15">
      <c r="AO53" s="4">
        <v>1.0900000000000001</v>
      </c>
      <c r="AP53" s="27">
        <v>51.3</v>
      </c>
      <c r="AQ53" s="47">
        <v>2.12E-2</v>
      </c>
      <c r="AR53" s="1">
        <v>56</v>
      </c>
      <c r="AS53" s="28">
        <f t="shared" si="28"/>
        <v>17.999945945945949</v>
      </c>
      <c r="AT53" s="27">
        <v>12.327999999999999</v>
      </c>
      <c r="AU53" s="27">
        <v>102.639</v>
      </c>
      <c r="AV53" s="29">
        <v>0.12</v>
      </c>
      <c r="AW53" s="30">
        <v>1265.3019999999999</v>
      </c>
      <c r="AX53" s="31">
        <f t="shared" si="16"/>
        <v>59.838095238095249</v>
      </c>
      <c r="BD53" s="17">
        <v>17.013000000000002</v>
      </c>
      <c r="BE53" s="31">
        <v>123.232</v>
      </c>
      <c r="BF53" s="32">
        <v>0.13800000000000001</v>
      </c>
      <c r="BG53" s="30">
        <v>2096.5509999999999</v>
      </c>
      <c r="BH53" s="28">
        <f t="shared" si="18"/>
        <v>68.813809523809525</v>
      </c>
      <c r="BJ53" s="16">
        <f t="shared" si="32"/>
        <v>0</v>
      </c>
      <c r="BK53" s="16"/>
    </row>
    <row r="54" spans="41:63" x14ac:dyDescent="0.15">
      <c r="AO54" s="4">
        <v>1.1100000000000001</v>
      </c>
      <c r="AP54" s="27">
        <v>51.3</v>
      </c>
      <c r="AQ54" s="47">
        <v>2.1700000000000001E-2</v>
      </c>
      <c r="AR54" s="1">
        <v>57</v>
      </c>
      <c r="AS54" s="28">
        <f t="shared" si="28"/>
        <v>18.424472972972978</v>
      </c>
      <c r="AT54" s="27">
        <v>12.331</v>
      </c>
      <c r="AU54" s="27">
        <v>102.636</v>
      </c>
      <c r="AV54" s="29">
        <v>0.12</v>
      </c>
      <c r="AW54" s="30">
        <v>1265.5899999999999</v>
      </c>
      <c r="AX54" s="31">
        <f t="shared" si="16"/>
        <v>59.838095238095249</v>
      </c>
      <c r="BD54" s="17">
        <v>17.026</v>
      </c>
      <c r="BE54" s="31">
        <v>123.23699999999999</v>
      </c>
      <c r="BF54" s="32">
        <v>0.13800000000000001</v>
      </c>
      <c r="BG54" s="30">
        <v>2098.1860000000001</v>
      </c>
      <c r="BH54" s="28">
        <f t="shared" si="18"/>
        <v>68.813809523809525</v>
      </c>
      <c r="BJ54" s="16">
        <f t="shared" si="32"/>
        <v>0</v>
      </c>
      <c r="BK54" s="16"/>
    </row>
    <row r="55" spans="41:63" x14ac:dyDescent="0.15">
      <c r="AO55" s="4">
        <v>1.1299999999999999</v>
      </c>
      <c r="AP55" s="27">
        <v>51.3</v>
      </c>
      <c r="AQ55" s="47">
        <v>2.2100000000000002E-2</v>
      </c>
      <c r="AR55" s="1">
        <v>58.1</v>
      </c>
      <c r="AS55" s="28">
        <f t="shared" si="28"/>
        <v>18.764094594594599</v>
      </c>
      <c r="AT55" s="27">
        <v>12.334</v>
      </c>
      <c r="AU55" s="27">
        <v>102.639</v>
      </c>
      <c r="AV55" s="29">
        <v>0.12</v>
      </c>
      <c r="AW55" s="30">
        <v>1265.9549999999999</v>
      </c>
      <c r="AX55" s="31">
        <f t="shared" si="16"/>
        <v>59.838095238095249</v>
      </c>
      <c r="BD55" s="17">
        <v>17.036999999999999</v>
      </c>
      <c r="BE55" s="31">
        <v>123.24299999999999</v>
      </c>
      <c r="BF55" s="32">
        <v>0.13800000000000001</v>
      </c>
      <c r="BG55" s="30">
        <v>2099.66</v>
      </c>
      <c r="BH55" s="28">
        <f t="shared" si="18"/>
        <v>68.813809523809525</v>
      </c>
      <c r="BJ55" s="16">
        <f t="shared" si="32"/>
        <v>0</v>
      </c>
      <c r="BK55" s="16"/>
    </row>
    <row r="56" spans="41:63" x14ac:dyDescent="0.15">
      <c r="AO56" s="4">
        <v>1.1499999999999999</v>
      </c>
      <c r="AP56" s="27">
        <v>51.3</v>
      </c>
      <c r="AQ56" s="47">
        <v>2.2499999999999999E-2</v>
      </c>
      <c r="AR56" s="1">
        <v>59.2</v>
      </c>
      <c r="AS56" s="28">
        <f t="shared" si="28"/>
        <v>19.10371621621622</v>
      </c>
      <c r="AT56" s="27">
        <v>12.337</v>
      </c>
      <c r="AU56" s="27">
        <v>102.64100000000001</v>
      </c>
      <c r="AV56" s="29">
        <v>0.12</v>
      </c>
      <c r="AW56" s="30">
        <v>1266.289</v>
      </c>
      <c r="AX56" s="31">
        <f t="shared" si="16"/>
        <v>59.838095238095249</v>
      </c>
      <c r="BD56" s="17">
        <v>17.047000000000001</v>
      </c>
      <c r="BE56" s="31">
        <v>123.244</v>
      </c>
      <c r="BF56" s="32">
        <v>0.13800000000000001</v>
      </c>
      <c r="BG56" s="30">
        <v>2100.9760000000001</v>
      </c>
      <c r="BH56" s="28">
        <f t="shared" si="18"/>
        <v>68.813809523809525</v>
      </c>
      <c r="BJ56" s="16">
        <f t="shared" si="32"/>
        <v>0</v>
      </c>
      <c r="BK56" s="16"/>
    </row>
    <row r="57" spans="41:63" x14ac:dyDescent="0.15">
      <c r="AO57" s="4">
        <v>1.17</v>
      </c>
      <c r="AP57" s="27">
        <v>51.3</v>
      </c>
      <c r="AQ57" s="47">
        <v>2.29E-2</v>
      </c>
      <c r="AR57" s="1">
        <v>60.3</v>
      </c>
      <c r="AS57" s="28">
        <f t="shared" si="28"/>
        <v>19.443337837837841</v>
      </c>
      <c r="AT57" s="27">
        <v>12.34</v>
      </c>
      <c r="AU57" s="27">
        <v>102.63500000000001</v>
      </c>
      <c r="AV57" s="29">
        <v>0.12</v>
      </c>
      <c r="AW57" s="30">
        <v>1266.567</v>
      </c>
      <c r="AX57" s="31">
        <f t="shared" si="16"/>
        <v>59.838095238095249</v>
      </c>
      <c r="BD57" s="17">
        <v>17.056000000000001</v>
      </c>
      <c r="BE57" s="31">
        <v>123.241</v>
      </c>
      <c r="BF57" s="32">
        <v>0.13800000000000001</v>
      </c>
      <c r="BG57" s="30">
        <v>2101.9899999999998</v>
      </c>
      <c r="BH57" s="28">
        <f t="shared" si="18"/>
        <v>68.813809523809525</v>
      </c>
      <c r="BJ57" s="16">
        <f t="shared" si="32"/>
        <v>0</v>
      </c>
      <c r="BK57" s="16"/>
    </row>
    <row r="58" spans="41:63" x14ac:dyDescent="0.15">
      <c r="AO58" s="4">
        <v>1.2</v>
      </c>
      <c r="AP58" s="27">
        <v>51.3</v>
      </c>
      <c r="AQ58" s="47">
        <v>2.3300000000000001E-2</v>
      </c>
      <c r="AR58" s="1">
        <v>61.4</v>
      </c>
      <c r="AS58" s="28">
        <f t="shared" si="28"/>
        <v>19.782959459459462</v>
      </c>
      <c r="AT58" s="27">
        <v>12.343</v>
      </c>
      <c r="AU58" s="27">
        <v>102.64400000000001</v>
      </c>
      <c r="AV58" s="29">
        <v>0.12</v>
      </c>
      <c r="AW58" s="30">
        <v>1266.9780000000001</v>
      </c>
      <c r="AX58" s="31">
        <f t="shared" si="16"/>
        <v>59.838095238095249</v>
      </c>
      <c r="BD58" s="17">
        <v>17.064</v>
      </c>
      <c r="BE58" s="31">
        <v>123.24299999999999</v>
      </c>
      <c r="BF58" s="32">
        <v>0.13800000000000001</v>
      </c>
      <c r="BG58" s="30">
        <v>2103.0169999999998</v>
      </c>
      <c r="BH58" s="28">
        <f t="shared" si="18"/>
        <v>68.813809523809525</v>
      </c>
      <c r="BJ58" s="16">
        <f t="shared" si="32"/>
        <v>0</v>
      </c>
      <c r="BK58" s="16"/>
    </row>
    <row r="59" spans="41:63" x14ac:dyDescent="0.15">
      <c r="AO59" s="4">
        <v>1.22</v>
      </c>
      <c r="AP59" s="27">
        <v>51.3</v>
      </c>
      <c r="AQ59" s="47">
        <v>2.3699999999999999E-2</v>
      </c>
      <c r="AR59" s="1">
        <v>62.5</v>
      </c>
      <c r="AS59" s="28">
        <f t="shared" si="28"/>
        <v>20.122581081081087</v>
      </c>
      <c r="BD59" s="17">
        <v>17.071000000000002</v>
      </c>
      <c r="BE59" s="31">
        <v>123.249</v>
      </c>
      <c r="BF59" s="32">
        <v>0.13900000000000001</v>
      </c>
      <c r="BG59" s="30">
        <v>2104.0259999999998</v>
      </c>
      <c r="BH59" s="28">
        <f t="shared" si="18"/>
        <v>69.312460317460321</v>
      </c>
      <c r="BJ59" s="16">
        <f t="shared" si="32"/>
        <v>0</v>
      </c>
      <c r="BK59" s="16"/>
    </row>
    <row r="60" spans="41:63" x14ac:dyDescent="0.15">
      <c r="AO60" s="4">
        <v>1.24</v>
      </c>
      <c r="AP60" s="27">
        <v>51.3</v>
      </c>
      <c r="AQ60" s="47">
        <v>2.41E-2</v>
      </c>
      <c r="AR60" s="1">
        <v>63.5</v>
      </c>
      <c r="AS60" s="28">
        <f t="shared" si="28"/>
        <v>20.462202702702704</v>
      </c>
      <c r="BD60" s="17">
        <v>17.077999999999999</v>
      </c>
      <c r="BE60" s="31">
        <v>123.249</v>
      </c>
      <c r="BF60" s="32">
        <v>0.13900000000000001</v>
      </c>
      <c r="BG60" s="30">
        <v>2104.848</v>
      </c>
      <c r="BH60" s="28">
        <f t="shared" si="18"/>
        <v>69.312460317460321</v>
      </c>
      <c r="BJ60" s="16">
        <f t="shared" si="32"/>
        <v>0</v>
      </c>
      <c r="BK60" s="16"/>
    </row>
    <row r="61" spans="41:63" x14ac:dyDescent="0.15">
      <c r="AO61" s="4">
        <v>1.26</v>
      </c>
      <c r="AP61" s="27">
        <v>51.3</v>
      </c>
      <c r="AQ61" s="47">
        <v>2.4500000000000001E-2</v>
      </c>
      <c r="AR61" s="1">
        <v>64.599999999999994</v>
      </c>
      <c r="AS61" s="28">
        <f t="shared" si="28"/>
        <v>20.801824324324329</v>
      </c>
      <c r="BD61" s="17">
        <v>17.084</v>
      </c>
      <c r="BE61" s="31">
        <v>123.245</v>
      </c>
      <c r="BF61" s="32">
        <v>0.13900000000000001</v>
      </c>
      <c r="BG61" s="30">
        <v>2105.4949999999999</v>
      </c>
      <c r="BH61" s="28">
        <f t="shared" si="18"/>
        <v>69.312460317460321</v>
      </c>
      <c r="BJ61" s="16">
        <f t="shared" si="32"/>
        <v>0</v>
      </c>
      <c r="BK61" s="16"/>
    </row>
    <row r="62" spans="41:63" x14ac:dyDescent="0.15">
      <c r="AO62" s="4">
        <v>1.28</v>
      </c>
      <c r="AP62" s="27">
        <v>51.3</v>
      </c>
      <c r="AQ62" s="47">
        <v>2.4899999999999999E-2</v>
      </c>
      <c r="AR62" s="1">
        <v>65.7</v>
      </c>
      <c r="AS62" s="28">
        <f t="shared" si="28"/>
        <v>21.14144594594595</v>
      </c>
      <c r="BD62" s="17">
        <v>17.09</v>
      </c>
      <c r="BE62" s="31">
        <v>123.249</v>
      </c>
      <c r="BF62" s="32">
        <v>0.13900000000000001</v>
      </c>
      <c r="BG62" s="30">
        <v>2106.2649999999999</v>
      </c>
      <c r="BH62" s="28">
        <f t="shared" si="18"/>
        <v>69.312460317460321</v>
      </c>
      <c r="BJ62" s="16">
        <f t="shared" si="32"/>
        <v>0</v>
      </c>
      <c r="BK62" s="16"/>
    </row>
    <row r="63" spans="41:63" x14ac:dyDescent="0.15">
      <c r="AO63" s="4">
        <v>1.3</v>
      </c>
      <c r="AP63" s="27">
        <v>51.3</v>
      </c>
      <c r="AQ63" s="47">
        <v>2.53E-2</v>
      </c>
      <c r="AR63" s="1">
        <v>66.7</v>
      </c>
      <c r="AS63" s="28">
        <f t="shared" si="28"/>
        <v>21.481067567567571</v>
      </c>
      <c r="BD63" s="17">
        <v>17.094999999999999</v>
      </c>
      <c r="BE63" s="31">
        <v>123.255</v>
      </c>
      <c r="BF63" s="32">
        <v>0.13900000000000001</v>
      </c>
      <c r="BG63" s="30">
        <v>2107.011</v>
      </c>
      <c r="BH63" s="28">
        <f t="shared" si="18"/>
        <v>69.312460317460321</v>
      </c>
      <c r="BJ63" s="16">
        <f t="shared" si="32"/>
        <v>0</v>
      </c>
      <c r="BK63" s="16"/>
    </row>
    <row r="64" spans="41:63" x14ac:dyDescent="0.15">
      <c r="AO64" s="4">
        <v>1.32</v>
      </c>
      <c r="AP64" s="27">
        <v>51.3</v>
      </c>
      <c r="AQ64" s="47">
        <v>2.5700000000000001E-2</v>
      </c>
      <c r="AR64" s="1">
        <v>67.8</v>
      </c>
      <c r="AS64" s="28">
        <f t="shared" si="28"/>
        <v>21.820689189189192</v>
      </c>
      <c r="BD64" s="17">
        <v>17.100000000000001</v>
      </c>
      <c r="BE64" s="31">
        <v>123.254</v>
      </c>
      <c r="BF64" s="32">
        <v>0.13900000000000001</v>
      </c>
      <c r="BG64" s="30">
        <v>2107.6010000000001</v>
      </c>
      <c r="BH64" s="28">
        <f t="shared" si="18"/>
        <v>69.312460317460321</v>
      </c>
      <c r="BJ64" s="16">
        <f t="shared" si="32"/>
        <v>0</v>
      </c>
      <c r="BK64" s="16"/>
    </row>
    <row r="65" spans="41:63" x14ac:dyDescent="0.15">
      <c r="AO65" s="4">
        <v>1.34</v>
      </c>
      <c r="AP65" s="27">
        <v>51.3</v>
      </c>
      <c r="AQ65" s="47">
        <v>2.6100000000000002E-2</v>
      </c>
      <c r="AR65" s="1">
        <v>68.8</v>
      </c>
      <c r="AS65" s="28">
        <f t="shared" si="28"/>
        <v>22.160310810810813</v>
      </c>
      <c r="BD65" s="17">
        <v>17.103999999999999</v>
      </c>
      <c r="BE65" s="31">
        <v>123.248</v>
      </c>
      <c r="BF65" s="32">
        <v>0.13900000000000001</v>
      </c>
      <c r="BG65" s="30">
        <v>2108.0740000000001</v>
      </c>
      <c r="BH65" s="28">
        <f t="shared" si="18"/>
        <v>69.312460317460321</v>
      </c>
      <c r="BJ65" s="16">
        <f t="shared" si="32"/>
        <v>0</v>
      </c>
      <c r="BK65" s="16"/>
    </row>
    <row r="66" spans="41:63" x14ac:dyDescent="0.15">
      <c r="AO66" s="4">
        <v>1.36</v>
      </c>
      <c r="AP66" s="27">
        <v>51.3</v>
      </c>
      <c r="AQ66" s="47">
        <v>2.6499999999999999E-2</v>
      </c>
      <c r="AR66" s="1">
        <v>69.8</v>
      </c>
      <c r="AS66" s="28">
        <f t="shared" si="28"/>
        <v>22.499932432432438</v>
      </c>
      <c r="BD66" s="17">
        <v>17.109000000000002</v>
      </c>
      <c r="BE66" s="31">
        <v>123.252</v>
      </c>
      <c r="BF66" s="32">
        <v>0.13900000000000001</v>
      </c>
      <c r="BG66" s="30">
        <v>2108.6860000000001</v>
      </c>
      <c r="BH66" s="28">
        <f t="shared" si="18"/>
        <v>69.312460317460321</v>
      </c>
      <c r="BJ66" s="16">
        <f t="shared" si="32"/>
        <v>0</v>
      </c>
      <c r="BK66" s="16"/>
    </row>
    <row r="67" spans="41:63" x14ac:dyDescent="0.15">
      <c r="AO67" s="4">
        <v>1.38</v>
      </c>
      <c r="AP67" s="27">
        <v>51.3</v>
      </c>
      <c r="AQ67" s="47">
        <v>2.69E-2</v>
      </c>
      <c r="AR67" s="1">
        <v>70.900000000000006</v>
      </c>
      <c r="AS67" s="28">
        <f t="shared" si="28"/>
        <v>22.839554054054055</v>
      </c>
      <c r="BD67" s="17">
        <v>17.111999999999998</v>
      </c>
      <c r="BE67" s="31">
        <v>123.256</v>
      </c>
      <c r="BF67" s="32">
        <v>0.13900000000000001</v>
      </c>
      <c r="BG67" s="30">
        <v>2109.2150000000001</v>
      </c>
      <c r="BH67" s="28">
        <f t="shared" ref="BH67:BH90" si="33">BF67*1000000*(3.1415*0.1*0.1)/63</f>
        <v>69.312460317460321</v>
      </c>
      <c r="BJ67" s="16">
        <f t="shared" ref="BJ67:BJ90" si="34">X67*25*5000</f>
        <v>0</v>
      </c>
      <c r="BK67" s="16"/>
    </row>
    <row r="68" spans="41:63" x14ac:dyDescent="0.15">
      <c r="AO68" s="4">
        <v>1.4</v>
      </c>
      <c r="AP68" s="27">
        <v>51.3</v>
      </c>
      <c r="AQ68" s="47">
        <v>2.7300000000000001E-2</v>
      </c>
      <c r="AR68" s="1">
        <v>71.8</v>
      </c>
      <c r="AS68" s="28">
        <f t="shared" ref="AS68:AS131" si="35">AQ68*1000000*(3.1415*0.1*0.1)/37</f>
        <v>23.17917567567568</v>
      </c>
      <c r="BD68" s="17">
        <v>17.116</v>
      </c>
      <c r="BE68" s="31">
        <v>123.255</v>
      </c>
      <c r="BF68" s="32">
        <v>0.13900000000000001</v>
      </c>
      <c r="BG68" s="30">
        <v>2109.6590000000001</v>
      </c>
      <c r="BH68" s="28">
        <f t="shared" si="33"/>
        <v>69.312460317460321</v>
      </c>
      <c r="BJ68" s="16">
        <f t="shared" si="34"/>
        <v>0</v>
      </c>
      <c r="BK68" s="16"/>
    </row>
    <row r="69" spans="41:63" x14ac:dyDescent="0.15">
      <c r="AO69" s="4">
        <v>1.42</v>
      </c>
      <c r="AP69" s="27">
        <v>51.3</v>
      </c>
      <c r="AQ69" s="47">
        <v>2.76E-2</v>
      </c>
      <c r="AR69" s="1">
        <v>72.8</v>
      </c>
      <c r="AS69" s="28">
        <f t="shared" si="35"/>
        <v>23.433891891891896</v>
      </c>
      <c r="BD69" s="17">
        <v>17.12</v>
      </c>
      <c r="BE69" s="31">
        <v>123.25</v>
      </c>
      <c r="BF69" s="32">
        <v>0.13900000000000001</v>
      </c>
      <c r="BG69" s="30">
        <v>2110.038</v>
      </c>
      <c r="BH69" s="28">
        <f t="shared" si="33"/>
        <v>69.312460317460321</v>
      </c>
      <c r="BJ69" s="16">
        <f t="shared" si="34"/>
        <v>0</v>
      </c>
      <c r="BK69" s="16"/>
    </row>
    <row r="70" spans="41:63" x14ac:dyDescent="0.15">
      <c r="AO70" s="4">
        <v>1.44</v>
      </c>
      <c r="AP70" s="27">
        <v>51.3</v>
      </c>
      <c r="AQ70" s="47">
        <v>2.8000000000000001E-2</v>
      </c>
      <c r="AR70" s="1">
        <v>73.7</v>
      </c>
      <c r="AS70" s="28">
        <f t="shared" si="35"/>
        <v>23.773513513513517</v>
      </c>
      <c r="BD70" s="17">
        <v>17.123000000000001</v>
      </c>
      <c r="BE70" s="31">
        <v>123.254</v>
      </c>
      <c r="BF70" s="32">
        <v>0.13900000000000001</v>
      </c>
      <c r="BG70" s="30">
        <v>2110.5360000000001</v>
      </c>
      <c r="BH70" s="28">
        <f t="shared" si="33"/>
        <v>69.312460317460321</v>
      </c>
      <c r="BJ70" s="16">
        <f t="shared" si="34"/>
        <v>0</v>
      </c>
      <c r="BK70" s="16"/>
    </row>
    <row r="71" spans="41:63" x14ac:dyDescent="0.15">
      <c r="AO71" s="4">
        <v>1.46</v>
      </c>
      <c r="AP71" s="27">
        <v>51.3</v>
      </c>
      <c r="AQ71" s="47">
        <v>2.8400000000000002E-2</v>
      </c>
      <c r="AR71" s="1">
        <v>74.7</v>
      </c>
      <c r="AS71" s="28">
        <f t="shared" si="35"/>
        <v>24.113135135135138</v>
      </c>
      <c r="BD71" s="17">
        <v>17.126999999999999</v>
      </c>
      <c r="BE71" s="31">
        <v>123.25700000000001</v>
      </c>
      <c r="BF71" s="32">
        <v>0.13900000000000001</v>
      </c>
      <c r="BG71" s="30">
        <v>2111.0210000000002</v>
      </c>
      <c r="BH71" s="28">
        <f t="shared" si="33"/>
        <v>69.312460317460321</v>
      </c>
      <c r="BJ71" s="16">
        <f t="shared" si="34"/>
        <v>0</v>
      </c>
      <c r="BK71" s="16"/>
    </row>
    <row r="72" spans="41:63" x14ac:dyDescent="0.15">
      <c r="AO72" s="4">
        <v>1.47</v>
      </c>
      <c r="AP72" s="27">
        <v>51.3</v>
      </c>
      <c r="AQ72" s="47">
        <v>2.87E-2</v>
      </c>
      <c r="AR72" s="1">
        <v>75.599999999999994</v>
      </c>
      <c r="AS72" s="28">
        <f t="shared" si="35"/>
        <v>24.367851351351355</v>
      </c>
      <c r="BD72" s="17">
        <v>17.13</v>
      </c>
      <c r="BE72" s="31">
        <v>123.255</v>
      </c>
      <c r="BF72" s="32">
        <v>0.13900000000000001</v>
      </c>
      <c r="BG72" s="30">
        <v>2111.4009999999998</v>
      </c>
      <c r="BH72" s="28">
        <f t="shared" si="33"/>
        <v>69.312460317460321</v>
      </c>
      <c r="BJ72" s="16">
        <f t="shared" si="34"/>
        <v>0</v>
      </c>
      <c r="BK72" s="16"/>
    </row>
    <row r="73" spans="41:63" x14ac:dyDescent="0.15">
      <c r="AO73" s="4">
        <v>1.49</v>
      </c>
      <c r="AP73" s="27">
        <v>51.3</v>
      </c>
      <c r="AQ73" s="47">
        <v>2.9000000000000001E-2</v>
      </c>
      <c r="AR73" s="1">
        <v>76.5</v>
      </c>
      <c r="AS73" s="28">
        <f t="shared" si="35"/>
        <v>24.622567567567572</v>
      </c>
      <c r="BD73" s="17">
        <v>17.134</v>
      </c>
      <c r="BE73" s="31">
        <v>123.251</v>
      </c>
      <c r="BF73" s="32">
        <v>0.13900000000000001</v>
      </c>
      <c r="BG73" s="30">
        <v>2111.7399999999998</v>
      </c>
      <c r="BH73" s="28">
        <f t="shared" si="33"/>
        <v>69.312460317460321</v>
      </c>
      <c r="BJ73" s="16">
        <f t="shared" si="34"/>
        <v>0</v>
      </c>
      <c r="BK73" s="16"/>
    </row>
    <row r="74" spans="41:63" x14ac:dyDescent="0.15">
      <c r="AO74" s="4">
        <v>1.51</v>
      </c>
      <c r="AP74" s="27">
        <v>51.3</v>
      </c>
      <c r="AQ74" s="47">
        <v>2.9399999999999999E-2</v>
      </c>
      <c r="AR74" s="1">
        <v>77.3</v>
      </c>
      <c r="AS74" s="28">
        <f t="shared" si="35"/>
        <v>24.962189189189193</v>
      </c>
      <c r="BD74" s="17">
        <v>17.137</v>
      </c>
      <c r="BE74" s="31">
        <v>123.255</v>
      </c>
      <c r="BF74" s="32">
        <v>0.13900000000000001</v>
      </c>
      <c r="BG74" s="30">
        <v>2112.17</v>
      </c>
      <c r="BH74" s="28">
        <f t="shared" si="33"/>
        <v>69.312460317460321</v>
      </c>
      <c r="BJ74" s="16">
        <f t="shared" si="34"/>
        <v>0</v>
      </c>
      <c r="BK74" s="16"/>
    </row>
    <row r="75" spans="41:63" x14ac:dyDescent="0.15">
      <c r="AO75" s="4">
        <v>1.52</v>
      </c>
      <c r="AP75" s="27">
        <v>51.3</v>
      </c>
      <c r="AQ75" s="47">
        <v>2.9700000000000001E-2</v>
      </c>
      <c r="AR75" s="1">
        <v>78.2</v>
      </c>
      <c r="AS75" s="28">
        <f t="shared" si="35"/>
        <v>25.216905405405409</v>
      </c>
      <c r="BD75" s="17">
        <v>17.14</v>
      </c>
      <c r="BE75" s="31">
        <v>123.258</v>
      </c>
      <c r="BF75" s="32">
        <v>0.13900000000000001</v>
      </c>
      <c r="BG75" s="30">
        <v>2112.6210000000001</v>
      </c>
      <c r="BH75" s="28">
        <f t="shared" si="33"/>
        <v>69.312460317460321</v>
      </c>
      <c r="BJ75" s="16">
        <f t="shared" si="34"/>
        <v>0</v>
      </c>
      <c r="BK75" s="16"/>
    </row>
    <row r="76" spans="41:63" x14ac:dyDescent="0.15">
      <c r="AO76" s="4">
        <v>1.54</v>
      </c>
      <c r="AP76" s="27">
        <v>51.3</v>
      </c>
      <c r="AQ76" s="47">
        <v>0.03</v>
      </c>
      <c r="AR76" s="1">
        <v>79</v>
      </c>
      <c r="AS76" s="28">
        <f t="shared" si="35"/>
        <v>25.471621621621626</v>
      </c>
      <c r="BD76" s="17">
        <v>17.143000000000001</v>
      </c>
      <c r="BE76" s="31">
        <v>123.255</v>
      </c>
      <c r="BF76" s="32">
        <v>0.13900000000000001</v>
      </c>
      <c r="BG76" s="30">
        <v>2112.9299999999998</v>
      </c>
      <c r="BH76" s="28">
        <f t="shared" si="33"/>
        <v>69.312460317460321</v>
      </c>
      <c r="BJ76" s="16">
        <f t="shared" si="34"/>
        <v>0</v>
      </c>
      <c r="BK76" s="16"/>
    </row>
    <row r="77" spans="41:63" x14ac:dyDescent="0.15">
      <c r="AO77" s="4">
        <v>1.55</v>
      </c>
      <c r="AP77" s="27">
        <v>51.3</v>
      </c>
      <c r="AQ77" s="47">
        <v>3.0300000000000001E-2</v>
      </c>
      <c r="AR77" s="1">
        <v>79.8</v>
      </c>
      <c r="AS77" s="28">
        <f t="shared" si="35"/>
        <v>25.726337837837843</v>
      </c>
      <c r="BD77" s="17">
        <v>17.146000000000001</v>
      </c>
      <c r="BE77" s="31">
        <v>123.251</v>
      </c>
      <c r="BF77" s="32">
        <v>0.13900000000000001</v>
      </c>
      <c r="BG77" s="30">
        <v>2113.2289999999998</v>
      </c>
      <c r="BH77" s="28">
        <f t="shared" si="33"/>
        <v>69.312460317460321</v>
      </c>
      <c r="BJ77" s="16">
        <f t="shared" si="34"/>
        <v>0</v>
      </c>
      <c r="BK77" s="16"/>
    </row>
    <row r="78" spans="41:63" x14ac:dyDescent="0.15">
      <c r="AO78" s="4">
        <v>1.57</v>
      </c>
      <c r="AP78" s="27">
        <v>51.3</v>
      </c>
      <c r="AQ78" s="47">
        <v>3.0599999999999999E-2</v>
      </c>
      <c r="AR78" s="1">
        <v>80.5</v>
      </c>
      <c r="AS78" s="28">
        <f t="shared" si="35"/>
        <v>25.981054054054059</v>
      </c>
      <c r="BD78" s="17">
        <v>17.149000000000001</v>
      </c>
      <c r="BE78" s="31">
        <v>123.255</v>
      </c>
      <c r="BF78" s="32">
        <v>0.13900000000000001</v>
      </c>
      <c r="BG78" s="30">
        <v>2113.6669999999999</v>
      </c>
      <c r="BH78" s="28">
        <f t="shared" si="33"/>
        <v>69.312460317460321</v>
      </c>
      <c r="BJ78" s="16">
        <f t="shared" si="34"/>
        <v>0</v>
      </c>
      <c r="BK78" s="16"/>
    </row>
    <row r="79" spans="41:63" x14ac:dyDescent="0.15">
      <c r="AO79" s="4">
        <v>1.58</v>
      </c>
      <c r="AP79" s="27">
        <v>51.3</v>
      </c>
      <c r="AQ79" s="47">
        <v>3.09E-2</v>
      </c>
      <c r="AR79" s="1">
        <v>81.3</v>
      </c>
      <c r="AS79" s="28">
        <f t="shared" si="35"/>
        <v>26.235770270270276</v>
      </c>
      <c r="BD79" s="17">
        <v>17.152000000000001</v>
      </c>
      <c r="BE79" s="31">
        <v>123.258</v>
      </c>
      <c r="BF79" s="32">
        <v>0.13900000000000001</v>
      </c>
      <c r="BG79" s="30">
        <v>2114.0650000000001</v>
      </c>
      <c r="BH79" s="28">
        <f t="shared" si="33"/>
        <v>69.312460317460321</v>
      </c>
      <c r="BJ79" s="16">
        <f t="shared" si="34"/>
        <v>0</v>
      </c>
      <c r="BK79" s="16"/>
    </row>
    <row r="80" spans="41:63" x14ac:dyDescent="0.15">
      <c r="AO80" s="4">
        <v>1.6</v>
      </c>
      <c r="AP80" s="27">
        <v>51.3</v>
      </c>
      <c r="AQ80" s="47">
        <v>3.1099999999999999E-2</v>
      </c>
      <c r="AR80" s="1">
        <v>82</v>
      </c>
      <c r="AS80" s="28">
        <f t="shared" si="35"/>
        <v>26.405581081081085</v>
      </c>
      <c r="BD80" s="17">
        <v>17.154</v>
      </c>
      <c r="BE80" s="31">
        <v>123.255</v>
      </c>
      <c r="BF80" s="32">
        <v>0.13900000000000001</v>
      </c>
      <c r="BG80" s="30">
        <v>2114.346</v>
      </c>
      <c r="BH80" s="28">
        <f t="shared" si="33"/>
        <v>69.312460317460321</v>
      </c>
      <c r="BJ80" s="16">
        <f t="shared" si="34"/>
        <v>0</v>
      </c>
      <c r="BK80" s="16"/>
    </row>
    <row r="81" spans="41:63" x14ac:dyDescent="0.15">
      <c r="AO81" s="4">
        <v>1.61</v>
      </c>
      <c r="AP81" s="27">
        <v>51.3</v>
      </c>
      <c r="AQ81" s="47">
        <v>3.1399999999999997E-2</v>
      </c>
      <c r="AR81" s="1">
        <v>82.7</v>
      </c>
      <c r="AS81" s="28">
        <f t="shared" si="35"/>
        <v>26.660297297297298</v>
      </c>
      <c r="BD81" s="17">
        <v>17.157</v>
      </c>
      <c r="BE81" s="31">
        <v>123.252</v>
      </c>
      <c r="BF81" s="32">
        <v>0.13900000000000001</v>
      </c>
      <c r="BG81" s="30">
        <v>2114.6320000000001</v>
      </c>
      <c r="BH81" s="28">
        <f t="shared" si="33"/>
        <v>69.312460317460321</v>
      </c>
      <c r="BJ81" s="16">
        <f t="shared" si="34"/>
        <v>0</v>
      </c>
      <c r="BK81" s="16"/>
    </row>
    <row r="82" spans="41:63" x14ac:dyDescent="0.15">
      <c r="AO82" s="4">
        <v>1.62</v>
      </c>
      <c r="AP82" s="27">
        <v>51.3</v>
      </c>
      <c r="AQ82" s="47">
        <v>3.1600000000000003E-2</v>
      </c>
      <c r="AR82" s="1">
        <v>83.4</v>
      </c>
      <c r="AS82" s="28">
        <f t="shared" si="35"/>
        <v>26.830108108108117</v>
      </c>
      <c r="BD82" s="17">
        <v>17.158999999999999</v>
      </c>
      <c r="BE82" s="31">
        <v>123.256</v>
      </c>
      <c r="BF82" s="32">
        <v>0.13900000000000001</v>
      </c>
      <c r="BG82" s="30">
        <v>2115.002</v>
      </c>
      <c r="BH82" s="28">
        <f t="shared" si="33"/>
        <v>69.312460317460321</v>
      </c>
      <c r="BJ82" s="16">
        <f t="shared" si="34"/>
        <v>0</v>
      </c>
      <c r="BK82" s="16"/>
    </row>
    <row r="83" spans="41:63" x14ac:dyDescent="0.15">
      <c r="AO83" s="4">
        <v>1.64</v>
      </c>
      <c r="AP83" s="27">
        <v>51.3</v>
      </c>
      <c r="AQ83" s="47">
        <v>3.1899999999999998E-2</v>
      </c>
      <c r="AR83" s="1">
        <v>84</v>
      </c>
      <c r="AS83" s="28">
        <f t="shared" si="35"/>
        <v>27.084824324324323</v>
      </c>
      <c r="BD83" s="17">
        <v>17.161999999999999</v>
      </c>
      <c r="BE83" s="31">
        <v>123.259</v>
      </c>
      <c r="BF83" s="32">
        <v>0.13900000000000001</v>
      </c>
      <c r="BG83" s="30">
        <v>2115.4169999999999</v>
      </c>
      <c r="BH83" s="28">
        <f t="shared" si="33"/>
        <v>69.312460317460321</v>
      </c>
      <c r="BJ83" s="16">
        <f t="shared" si="34"/>
        <v>0</v>
      </c>
      <c r="BK83" s="16"/>
    </row>
    <row r="84" spans="41:63" x14ac:dyDescent="0.15">
      <c r="AO84" s="4">
        <v>1.65</v>
      </c>
      <c r="AP84" s="27">
        <v>51.3</v>
      </c>
      <c r="AQ84" s="47">
        <v>3.2099999999999997E-2</v>
      </c>
      <c r="AR84" s="1">
        <v>84.7</v>
      </c>
      <c r="AS84" s="28">
        <f t="shared" si="35"/>
        <v>27.254635135135135</v>
      </c>
      <c r="BD84" s="17">
        <v>17.164999999999999</v>
      </c>
      <c r="BE84" s="31">
        <v>123.255</v>
      </c>
      <c r="BF84" s="32">
        <v>0.13900000000000001</v>
      </c>
      <c r="BG84" s="30">
        <v>2115.6709999999998</v>
      </c>
      <c r="BH84" s="28">
        <f t="shared" si="33"/>
        <v>69.312460317460321</v>
      </c>
      <c r="BJ84" s="16">
        <f t="shared" si="34"/>
        <v>0</v>
      </c>
      <c r="BK84" s="16"/>
    </row>
    <row r="85" spans="41:63" x14ac:dyDescent="0.15">
      <c r="AO85" s="4">
        <v>1.66</v>
      </c>
      <c r="AP85" s="27">
        <v>51.3</v>
      </c>
      <c r="AQ85" s="47">
        <v>3.2399999999999998E-2</v>
      </c>
      <c r="AR85" s="1">
        <v>85.3</v>
      </c>
      <c r="AS85" s="28">
        <f t="shared" si="35"/>
        <v>27.509351351351359</v>
      </c>
      <c r="BD85" s="17">
        <v>17.167999999999999</v>
      </c>
      <c r="BE85" s="31">
        <v>123.254</v>
      </c>
      <c r="BF85" s="32">
        <v>0.13900000000000001</v>
      </c>
      <c r="BG85" s="30">
        <v>2115.9740000000002</v>
      </c>
      <c r="BH85" s="28">
        <f t="shared" si="33"/>
        <v>69.312460317460321</v>
      </c>
      <c r="BJ85" s="16">
        <f t="shared" si="34"/>
        <v>0</v>
      </c>
      <c r="BK85" s="16"/>
    </row>
    <row r="86" spans="41:63" x14ac:dyDescent="0.15">
      <c r="AO86" s="4">
        <v>1.67</v>
      </c>
      <c r="AP86" s="27">
        <v>51.3</v>
      </c>
      <c r="AQ86" s="47">
        <v>3.2599999999999997E-2</v>
      </c>
      <c r="AR86" s="1">
        <v>85.9</v>
      </c>
      <c r="AS86" s="28">
        <f t="shared" si="35"/>
        <v>27.679162162162164</v>
      </c>
      <c r="BD86" s="17">
        <v>17.170000000000002</v>
      </c>
      <c r="BE86" s="31">
        <v>123.256</v>
      </c>
      <c r="BF86" s="32">
        <v>0.13900000000000001</v>
      </c>
      <c r="BG86" s="30">
        <v>2116.308</v>
      </c>
      <c r="BH86" s="28">
        <f t="shared" si="33"/>
        <v>69.312460317460321</v>
      </c>
      <c r="BJ86" s="16">
        <f t="shared" si="34"/>
        <v>0</v>
      </c>
      <c r="BK86" s="16"/>
    </row>
    <row r="87" spans="41:63" x14ac:dyDescent="0.15">
      <c r="AO87" s="4">
        <v>1.68</v>
      </c>
      <c r="AP87" s="27">
        <v>51.3</v>
      </c>
      <c r="AQ87" s="47">
        <v>3.2800000000000003E-2</v>
      </c>
      <c r="AR87" s="1">
        <v>86.4</v>
      </c>
      <c r="AS87" s="28">
        <f t="shared" si="35"/>
        <v>27.84897297297298</v>
      </c>
      <c r="BD87" s="17">
        <v>17.172999999999998</v>
      </c>
      <c r="BE87" s="31">
        <v>123.258</v>
      </c>
      <c r="BF87" s="32">
        <v>0.13900000000000001</v>
      </c>
      <c r="BG87" s="30">
        <v>2116.6640000000002</v>
      </c>
      <c r="BH87" s="28">
        <f t="shared" si="33"/>
        <v>69.312460317460321</v>
      </c>
      <c r="BJ87" s="16">
        <f t="shared" si="34"/>
        <v>0</v>
      </c>
      <c r="BK87" s="16"/>
    </row>
    <row r="88" spans="41:63" x14ac:dyDescent="0.15">
      <c r="AO88" s="4">
        <v>1.69</v>
      </c>
      <c r="AP88" s="27">
        <v>51.3</v>
      </c>
      <c r="AQ88" s="47">
        <v>3.3000000000000002E-2</v>
      </c>
      <c r="AR88" s="1">
        <v>87</v>
      </c>
      <c r="AS88" s="28">
        <f t="shared" si="35"/>
        <v>28.018783783783789</v>
      </c>
      <c r="BD88" s="17">
        <v>17.175000000000001</v>
      </c>
      <c r="BE88" s="31">
        <v>123.255</v>
      </c>
      <c r="BF88" s="32">
        <v>0.13900000000000001</v>
      </c>
      <c r="BG88" s="30">
        <v>2116.9050000000002</v>
      </c>
      <c r="BH88" s="28">
        <f t="shared" si="33"/>
        <v>69.312460317460321</v>
      </c>
      <c r="BJ88" s="16">
        <f t="shared" si="34"/>
        <v>0</v>
      </c>
      <c r="BK88" s="16"/>
    </row>
    <row r="89" spans="41:63" x14ac:dyDescent="0.15">
      <c r="AO89" s="4">
        <v>1.7</v>
      </c>
      <c r="AP89" s="27">
        <v>51.3</v>
      </c>
      <c r="AQ89" s="47">
        <v>3.32E-2</v>
      </c>
      <c r="AR89" s="1">
        <v>87.5</v>
      </c>
      <c r="AS89" s="28">
        <f t="shared" si="35"/>
        <v>28.188594594594601</v>
      </c>
      <c r="BD89" s="17">
        <v>17.177</v>
      </c>
      <c r="BE89" s="31">
        <v>123.254</v>
      </c>
      <c r="BF89" s="32">
        <v>0.13900000000000001</v>
      </c>
      <c r="BG89" s="30">
        <v>2117.1759999999999</v>
      </c>
      <c r="BH89" s="28">
        <f t="shared" si="33"/>
        <v>69.312460317460321</v>
      </c>
      <c r="BJ89" s="16">
        <f t="shared" si="34"/>
        <v>0</v>
      </c>
      <c r="BK89" s="16"/>
    </row>
    <row r="90" spans="41:63" x14ac:dyDescent="0.15">
      <c r="AO90" s="4">
        <v>1.71</v>
      </c>
      <c r="AP90" s="27">
        <v>51.3</v>
      </c>
      <c r="AQ90" s="47">
        <v>3.3399999999999999E-2</v>
      </c>
      <c r="AR90" s="1">
        <v>88</v>
      </c>
      <c r="AS90" s="28">
        <f t="shared" si="35"/>
        <v>28.35840540540541</v>
      </c>
      <c r="BE90" s="31">
        <v>123.25700000000001</v>
      </c>
      <c r="BF90" s="32">
        <v>0.13900000000000001</v>
      </c>
      <c r="BG90" s="30">
        <v>2117.5300000000002</v>
      </c>
      <c r="BH90" s="28">
        <f t="shared" si="33"/>
        <v>69.312460317460321</v>
      </c>
      <c r="BJ90" s="16">
        <f t="shared" si="34"/>
        <v>0</v>
      </c>
      <c r="BK90" s="16"/>
    </row>
    <row r="91" spans="41:63" x14ac:dyDescent="0.15">
      <c r="AO91" s="4">
        <v>1.72</v>
      </c>
      <c r="AP91" s="27">
        <v>51.3</v>
      </c>
      <c r="AQ91" s="47">
        <v>3.3599999999999998E-2</v>
      </c>
      <c r="AR91" s="1">
        <v>88.5</v>
      </c>
      <c r="AS91" s="28">
        <f t="shared" si="35"/>
        <v>28.528216216216219</v>
      </c>
    </row>
    <row r="92" spans="41:63" x14ac:dyDescent="0.15">
      <c r="AO92" s="4">
        <v>1.73</v>
      </c>
      <c r="AP92" s="27">
        <v>51.3</v>
      </c>
      <c r="AQ92" s="47">
        <v>3.3799999999999997E-2</v>
      </c>
      <c r="AR92" s="1">
        <v>88.9</v>
      </c>
      <c r="AS92" s="28">
        <f t="shared" si="35"/>
        <v>28.698027027027035</v>
      </c>
    </row>
    <row r="93" spans="41:63" x14ac:dyDescent="0.15">
      <c r="AO93" s="4">
        <v>1.74</v>
      </c>
      <c r="AP93" s="27">
        <v>51.3</v>
      </c>
      <c r="AQ93" s="47">
        <v>3.39E-2</v>
      </c>
      <c r="AR93" s="1">
        <v>89.4</v>
      </c>
      <c r="AS93" s="28">
        <f t="shared" si="35"/>
        <v>28.782932432432439</v>
      </c>
    </row>
    <row r="94" spans="41:63" x14ac:dyDescent="0.15">
      <c r="AO94" s="4">
        <v>1.75</v>
      </c>
      <c r="AP94" s="27">
        <v>51.3</v>
      </c>
      <c r="AQ94" s="47">
        <v>3.4099999999999998E-2</v>
      </c>
      <c r="AR94" s="1">
        <v>89.8</v>
      </c>
      <c r="AS94" s="28">
        <f t="shared" si="35"/>
        <v>28.952743243243244</v>
      </c>
    </row>
    <row r="95" spans="41:63" x14ac:dyDescent="0.15">
      <c r="AO95" s="4">
        <v>1.76</v>
      </c>
      <c r="AP95" s="27">
        <v>51.3</v>
      </c>
      <c r="AQ95" s="47">
        <v>3.4200000000000001E-2</v>
      </c>
      <c r="AR95" s="1">
        <v>90.2</v>
      </c>
      <c r="AS95" s="28">
        <f t="shared" si="35"/>
        <v>29.037648648648656</v>
      </c>
    </row>
    <row r="96" spans="41:63" x14ac:dyDescent="0.15">
      <c r="AO96" s="4">
        <v>1.77</v>
      </c>
      <c r="AP96" s="27">
        <v>51.3</v>
      </c>
      <c r="AQ96" s="47">
        <v>3.44E-2</v>
      </c>
      <c r="AR96" s="1">
        <v>90.6</v>
      </c>
      <c r="AS96" s="28">
        <f t="shared" si="35"/>
        <v>29.207459459459464</v>
      </c>
    </row>
    <row r="97" spans="41:45" x14ac:dyDescent="0.15">
      <c r="AO97" s="4">
        <v>1.77</v>
      </c>
      <c r="AP97" s="27">
        <v>51.3</v>
      </c>
      <c r="AQ97" s="47">
        <v>3.4500000000000003E-2</v>
      </c>
      <c r="AR97" s="1">
        <v>91</v>
      </c>
      <c r="AS97" s="28">
        <f t="shared" si="35"/>
        <v>29.292364864864869</v>
      </c>
    </row>
    <row r="98" spans="41:45" x14ac:dyDescent="0.15">
      <c r="AO98" s="4">
        <v>1.78</v>
      </c>
      <c r="AP98" s="27">
        <v>51.3</v>
      </c>
      <c r="AQ98" s="47">
        <v>3.4700000000000002E-2</v>
      </c>
      <c r="AR98" s="1">
        <v>91.4</v>
      </c>
      <c r="AS98" s="28">
        <f t="shared" si="35"/>
        <v>29.462175675675681</v>
      </c>
    </row>
    <row r="99" spans="41:45" x14ac:dyDescent="0.15">
      <c r="AO99" s="4">
        <v>1.79</v>
      </c>
      <c r="AP99" s="27">
        <v>51.3</v>
      </c>
      <c r="AQ99" s="47">
        <v>3.4799999999999998E-2</v>
      </c>
      <c r="AR99" s="1">
        <v>91.7</v>
      </c>
      <c r="AS99" s="28">
        <f t="shared" si="35"/>
        <v>29.547081081081085</v>
      </c>
    </row>
    <row r="100" spans="41:45" x14ac:dyDescent="0.15">
      <c r="AO100" s="4">
        <v>1.79</v>
      </c>
      <c r="AP100" s="27">
        <v>51.3</v>
      </c>
      <c r="AQ100" s="47">
        <v>3.49E-2</v>
      </c>
      <c r="AR100" s="1">
        <v>92.1</v>
      </c>
      <c r="AS100" s="28">
        <f t="shared" si="35"/>
        <v>29.63198648648649</v>
      </c>
    </row>
    <row r="101" spans="41:45" x14ac:dyDescent="0.15">
      <c r="AO101" s="4">
        <v>1.8</v>
      </c>
      <c r="AP101" s="27">
        <v>51.3</v>
      </c>
      <c r="AQ101" s="47">
        <v>3.5099999999999999E-2</v>
      </c>
      <c r="AR101" s="1">
        <v>92.4</v>
      </c>
      <c r="AS101" s="28">
        <f t="shared" si="35"/>
        <v>29.801797297297306</v>
      </c>
    </row>
    <row r="102" spans="41:45" x14ac:dyDescent="0.15">
      <c r="AO102" s="4">
        <v>1.81</v>
      </c>
      <c r="AP102" s="27">
        <v>51.3</v>
      </c>
      <c r="AQ102" s="47">
        <v>3.5200000000000002E-2</v>
      </c>
      <c r="AR102" s="1">
        <v>92.7</v>
      </c>
      <c r="AS102" s="28">
        <f t="shared" si="35"/>
        <v>29.88670270270271</v>
      </c>
    </row>
    <row r="103" spans="41:45" x14ac:dyDescent="0.15">
      <c r="AO103" s="4">
        <v>1.81</v>
      </c>
      <c r="AP103" s="27">
        <v>51.3</v>
      </c>
      <c r="AQ103" s="47">
        <v>3.5299999999999998E-2</v>
      </c>
      <c r="AR103" s="1">
        <v>93</v>
      </c>
      <c r="AS103" s="28">
        <f t="shared" si="35"/>
        <v>29.971608108108114</v>
      </c>
    </row>
    <row r="104" spans="41:45" x14ac:dyDescent="0.15">
      <c r="AO104" s="4">
        <v>1.82</v>
      </c>
      <c r="AP104" s="27">
        <v>51.3</v>
      </c>
      <c r="AQ104" s="47">
        <v>3.5400000000000001E-2</v>
      </c>
      <c r="AR104" s="1">
        <v>93.3</v>
      </c>
      <c r="AS104" s="28">
        <f t="shared" si="35"/>
        <v>30.056513513513515</v>
      </c>
    </row>
    <row r="105" spans="41:45" x14ac:dyDescent="0.15">
      <c r="AO105" s="4">
        <v>1.82</v>
      </c>
      <c r="AP105" s="27">
        <v>51.3</v>
      </c>
      <c r="AQ105" s="47">
        <v>3.5499999999999997E-2</v>
      </c>
      <c r="AR105" s="1">
        <v>93.5</v>
      </c>
      <c r="AS105" s="28">
        <f t="shared" si="35"/>
        <v>30.141418918918927</v>
      </c>
    </row>
    <row r="106" spans="41:45" x14ac:dyDescent="0.15">
      <c r="AO106" s="4">
        <v>1.83</v>
      </c>
      <c r="AP106" s="27">
        <v>51.3</v>
      </c>
      <c r="AQ106" s="47">
        <v>3.56E-2</v>
      </c>
      <c r="AR106" s="1">
        <v>93.8</v>
      </c>
      <c r="AS106" s="28">
        <f t="shared" si="35"/>
        <v>30.226324324324331</v>
      </c>
    </row>
    <row r="107" spans="41:45" x14ac:dyDescent="0.15">
      <c r="AO107" s="4">
        <v>1.83</v>
      </c>
      <c r="AP107" s="27">
        <v>51.3</v>
      </c>
      <c r="AQ107" s="47">
        <v>3.5700000000000003E-2</v>
      </c>
      <c r="AR107" s="1">
        <v>94.1</v>
      </c>
      <c r="AS107" s="28">
        <f t="shared" si="35"/>
        <v>30.311229729729735</v>
      </c>
    </row>
    <row r="108" spans="41:45" x14ac:dyDescent="0.15">
      <c r="AO108" s="4">
        <v>1.84</v>
      </c>
      <c r="AP108" s="27">
        <v>51.3</v>
      </c>
      <c r="AQ108" s="47">
        <v>3.5799999999999998E-2</v>
      </c>
      <c r="AR108" s="1">
        <v>94.3</v>
      </c>
      <c r="AS108" s="28">
        <f t="shared" si="35"/>
        <v>30.39613513513514</v>
      </c>
    </row>
    <row r="109" spans="41:45" x14ac:dyDescent="0.15">
      <c r="AO109" s="4">
        <v>1.84</v>
      </c>
      <c r="AP109" s="27">
        <v>51.3</v>
      </c>
      <c r="AQ109" s="47">
        <v>3.5900000000000001E-2</v>
      </c>
      <c r="AR109" s="1">
        <v>94.5</v>
      </c>
      <c r="AS109" s="28">
        <f t="shared" si="35"/>
        <v>30.481040540540544</v>
      </c>
    </row>
    <row r="110" spans="41:45" x14ac:dyDescent="0.15">
      <c r="AO110" s="4">
        <v>1.85</v>
      </c>
      <c r="AP110" s="27">
        <v>51.3</v>
      </c>
      <c r="AQ110" s="47">
        <v>3.5999999999999997E-2</v>
      </c>
      <c r="AR110" s="1">
        <v>94.8</v>
      </c>
      <c r="AS110" s="28">
        <f t="shared" si="35"/>
        <v>30.565945945945952</v>
      </c>
    </row>
    <row r="111" spans="41:45" x14ac:dyDescent="0.15">
      <c r="AO111" s="4">
        <v>1.85</v>
      </c>
      <c r="AP111" s="27">
        <v>51.3</v>
      </c>
      <c r="AQ111" s="47">
        <v>3.5999999999999997E-2</v>
      </c>
      <c r="AR111" s="1">
        <v>95</v>
      </c>
      <c r="AS111" s="28">
        <f t="shared" si="35"/>
        <v>30.565945945945952</v>
      </c>
    </row>
    <row r="112" spans="41:45" x14ac:dyDescent="0.15">
      <c r="AO112" s="4">
        <v>1.85</v>
      </c>
      <c r="AP112" s="27">
        <v>51.3</v>
      </c>
      <c r="AQ112" s="47">
        <v>3.61E-2</v>
      </c>
      <c r="AR112" s="1">
        <v>95.2</v>
      </c>
      <c r="AS112" s="28">
        <f t="shared" si="35"/>
        <v>30.650851351351356</v>
      </c>
    </row>
    <row r="113" spans="41:45" x14ac:dyDescent="0.15">
      <c r="AO113" s="4">
        <v>1.86</v>
      </c>
      <c r="AP113" s="27">
        <v>51.3</v>
      </c>
      <c r="AQ113" s="47">
        <v>3.6200000000000003E-2</v>
      </c>
      <c r="AR113" s="1">
        <v>95.4</v>
      </c>
      <c r="AS113" s="28">
        <f t="shared" si="35"/>
        <v>30.735756756756761</v>
      </c>
    </row>
    <row r="114" spans="41:45" x14ac:dyDescent="0.15">
      <c r="AO114" s="4">
        <v>1.86</v>
      </c>
      <c r="AP114" s="27">
        <v>51.3</v>
      </c>
      <c r="AQ114" s="47">
        <v>3.6200000000000003E-2</v>
      </c>
      <c r="AR114" s="1">
        <v>95.5</v>
      </c>
      <c r="AS114" s="28">
        <f t="shared" si="35"/>
        <v>30.735756756756761</v>
      </c>
    </row>
    <row r="115" spans="41:45" x14ac:dyDescent="0.15">
      <c r="AO115" s="4">
        <v>1.86</v>
      </c>
      <c r="AP115" s="27">
        <v>51.3</v>
      </c>
      <c r="AQ115" s="47">
        <v>3.6299999999999999E-2</v>
      </c>
      <c r="AR115" s="1">
        <v>95.7</v>
      </c>
      <c r="AS115" s="28">
        <f t="shared" si="35"/>
        <v>30.820662162162165</v>
      </c>
    </row>
    <row r="116" spans="41:45" x14ac:dyDescent="0.15">
      <c r="AO116" s="4">
        <v>1.87</v>
      </c>
      <c r="AP116" s="27">
        <v>51.3</v>
      </c>
      <c r="AQ116" s="47">
        <v>3.6400000000000002E-2</v>
      </c>
      <c r="AR116" s="1">
        <v>95.9</v>
      </c>
      <c r="AS116" s="28">
        <f t="shared" si="35"/>
        <v>30.905567567567569</v>
      </c>
    </row>
    <row r="117" spans="41:45" x14ac:dyDescent="0.15">
      <c r="AO117" s="4">
        <v>1.87</v>
      </c>
      <c r="AP117" s="27">
        <v>51.3</v>
      </c>
      <c r="AQ117" s="47">
        <v>3.6400000000000002E-2</v>
      </c>
      <c r="AR117" s="1">
        <v>96</v>
      </c>
      <c r="AS117" s="28">
        <f t="shared" si="35"/>
        <v>30.905567567567569</v>
      </c>
    </row>
    <row r="118" spans="41:45" x14ac:dyDescent="0.15">
      <c r="AO118" s="4">
        <v>1.87</v>
      </c>
      <c r="AP118" s="27">
        <v>51.3</v>
      </c>
      <c r="AQ118" s="47">
        <v>3.6400000000000002E-2</v>
      </c>
      <c r="AR118" s="1">
        <v>96.1</v>
      </c>
      <c r="AS118" s="28">
        <f t="shared" si="35"/>
        <v>30.905567567567569</v>
      </c>
    </row>
    <row r="119" spans="41:45" x14ac:dyDescent="0.15">
      <c r="AO119" s="4">
        <v>1.87</v>
      </c>
      <c r="AP119" s="27">
        <v>51.3</v>
      </c>
      <c r="AQ119" s="47">
        <v>3.6499999999999998E-2</v>
      </c>
      <c r="AR119" s="1">
        <v>96.1</v>
      </c>
      <c r="AS119" s="28">
        <f t="shared" si="35"/>
        <v>30.990472972972981</v>
      </c>
    </row>
    <row r="120" spans="41:45" x14ac:dyDescent="0.15">
      <c r="AO120" s="4">
        <v>1.87</v>
      </c>
      <c r="AP120" s="27">
        <v>51.3</v>
      </c>
      <c r="AQ120" s="47">
        <v>3.6499999999999998E-2</v>
      </c>
      <c r="AR120" s="1">
        <v>96.2</v>
      </c>
      <c r="AS120" s="28">
        <f t="shared" si="35"/>
        <v>30.990472972972981</v>
      </c>
    </row>
    <row r="121" spans="41:45" x14ac:dyDescent="0.15">
      <c r="AO121" s="4">
        <v>1.88</v>
      </c>
      <c r="AP121" s="27">
        <v>51.3</v>
      </c>
      <c r="AQ121" s="47">
        <v>3.6499999999999998E-2</v>
      </c>
      <c r="AR121" s="1">
        <v>96.3</v>
      </c>
      <c r="AS121" s="28">
        <f t="shared" si="35"/>
        <v>30.990472972972981</v>
      </c>
    </row>
    <row r="122" spans="41:45" x14ac:dyDescent="0.15">
      <c r="AO122" s="4">
        <v>1.88</v>
      </c>
      <c r="AP122" s="27">
        <v>51.3</v>
      </c>
      <c r="AQ122" s="47">
        <v>3.6600000000000001E-2</v>
      </c>
      <c r="AR122" s="1">
        <v>96.4</v>
      </c>
      <c r="AS122" s="28">
        <f t="shared" si="35"/>
        <v>31.075378378378385</v>
      </c>
    </row>
    <row r="123" spans="41:45" x14ac:dyDescent="0.15">
      <c r="AO123" s="4">
        <v>1.88</v>
      </c>
      <c r="AP123" s="27">
        <v>51.3</v>
      </c>
      <c r="AQ123" s="47">
        <v>3.6600000000000001E-2</v>
      </c>
      <c r="AR123" s="1">
        <v>96.4</v>
      </c>
      <c r="AS123" s="28">
        <f t="shared" si="35"/>
        <v>31.075378378378385</v>
      </c>
    </row>
    <row r="124" spans="41:45" x14ac:dyDescent="0.15">
      <c r="AO124" s="4">
        <v>1.88</v>
      </c>
      <c r="AP124" s="27">
        <v>51.3</v>
      </c>
      <c r="AQ124" s="47">
        <v>3.6600000000000001E-2</v>
      </c>
      <c r="AR124" s="1">
        <v>96.5</v>
      </c>
      <c r="AS124" s="28">
        <f t="shared" si="35"/>
        <v>31.075378378378385</v>
      </c>
    </row>
    <row r="125" spans="41:45" x14ac:dyDescent="0.15">
      <c r="AO125" s="4">
        <v>1.88</v>
      </c>
      <c r="AP125" s="27">
        <v>51.3</v>
      </c>
      <c r="AQ125" s="47">
        <v>3.6600000000000001E-2</v>
      </c>
      <c r="AR125" s="1">
        <v>96.6</v>
      </c>
      <c r="AS125" s="28">
        <f t="shared" si="35"/>
        <v>31.075378378378385</v>
      </c>
    </row>
    <row r="126" spans="41:45" x14ac:dyDescent="0.15">
      <c r="AO126" s="4">
        <v>1.88</v>
      </c>
      <c r="AP126" s="27">
        <v>51.3</v>
      </c>
      <c r="AQ126" s="47">
        <v>3.6700000000000003E-2</v>
      </c>
      <c r="AR126" s="1">
        <v>96.6</v>
      </c>
      <c r="AS126" s="28">
        <f t="shared" si="35"/>
        <v>31.16028378378379</v>
      </c>
    </row>
    <row r="127" spans="41:45" x14ac:dyDescent="0.15">
      <c r="AO127" s="4">
        <v>1.88</v>
      </c>
      <c r="AP127" s="27">
        <v>51.3</v>
      </c>
      <c r="AQ127" s="47">
        <v>3.6700000000000003E-2</v>
      </c>
      <c r="AR127" s="1">
        <v>96.7</v>
      </c>
      <c r="AS127" s="28">
        <f t="shared" si="35"/>
        <v>31.16028378378379</v>
      </c>
    </row>
    <row r="128" spans="41:45" x14ac:dyDescent="0.15">
      <c r="AO128" s="4">
        <v>1.89</v>
      </c>
      <c r="AP128" s="27">
        <v>51.3</v>
      </c>
      <c r="AQ128" s="47">
        <v>3.6700000000000003E-2</v>
      </c>
      <c r="AR128" s="1">
        <v>96.8</v>
      </c>
      <c r="AS128" s="28">
        <f t="shared" si="35"/>
        <v>31.16028378378379</v>
      </c>
    </row>
    <row r="129" spans="41:45" x14ac:dyDescent="0.15">
      <c r="AO129" s="4">
        <v>1.89</v>
      </c>
      <c r="AP129" s="27">
        <v>51.3</v>
      </c>
      <c r="AQ129" s="47">
        <v>3.6700000000000003E-2</v>
      </c>
      <c r="AR129" s="1">
        <v>96.9</v>
      </c>
      <c r="AS129" s="28">
        <f t="shared" si="35"/>
        <v>31.16028378378379</v>
      </c>
    </row>
    <row r="130" spans="41:45" x14ac:dyDescent="0.15">
      <c r="AO130" s="4">
        <v>1.89</v>
      </c>
      <c r="AP130" s="27">
        <v>51.3</v>
      </c>
      <c r="AQ130" s="47">
        <v>3.6799999999999999E-2</v>
      </c>
      <c r="AR130" s="1">
        <v>96.9</v>
      </c>
      <c r="AS130" s="28">
        <f t="shared" si="35"/>
        <v>31.245189189189194</v>
      </c>
    </row>
    <row r="131" spans="41:45" x14ac:dyDescent="0.15">
      <c r="AO131" s="4">
        <v>1.89</v>
      </c>
      <c r="AP131" s="27">
        <v>51.3</v>
      </c>
      <c r="AQ131" s="47">
        <v>3.6799999999999999E-2</v>
      </c>
      <c r="AR131" s="1">
        <v>97</v>
      </c>
      <c r="AS131" s="28">
        <f t="shared" si="35"/>
        <v>31.245189189189194</v>
      </c>
    </row>
    <row r="132" spans="41:45" x14ac:dyDescent="0.15">
      <c r="AO132" s="4">
        <v>1.89</v>
      </c>
      <c r="AP132" s="27">
        <v>51.3</v>
      </c>
      <c r="AQ132" s="47">
        <v>3.6799999999999999E-2</v>
      </c>
      <c r="AR132" s="1">
        <v>97</v>
      </c>
      <c r="AS132" s="28">
        <f t="shared" ref="AS132:AS153" si="36">AQ132*1000000*(3.1415*0.1*0.1)/37</f>
        <v>31.245189189189194</v>
      </c>
    </row>
    <row r="133" spans="41:45" x14ac:dyDescent="0.15">
      <c r="AO133" s="4">
        <v>1.89</v>
      </c>
      <c r="AP133" s="27">
        <v>51.3</v>
      </c>
      <c r="AQ133" s="47">
        <v>3.6799999999999999E-2</v>
      </c>
      <c r="AR133" s="1">
        <v>97.1</v>
      </c>
      <c r="AS133" s="28">
        <f t="shared" si="36"/>
        <v>31.245189189189194</v>
      </c>
    </row>
    <row r="134" spans="41:45" x14ac:dyDescent="0.15">
      <c r="AO134" s="4">
        <v>1.89</v>
      </c>
      <c r="AP134" s="27">
        <v>51.3</v>
      </c>
      <c r="AQ134" s="47">
        <v>3.6900000000000002E-2</v>
      </c>
      <c r="AR134" s="1">
        <v>97.2</v>
      </c>
      <c r="AS134" s="28">
        <f t="shared" si="36"/>
        <v>31.330094594594602</v>
      </c>
    </row>
    <row r="135" spans="41:45" x14ac:dyDescent="0.15">
      <c r="AO135" s="4">
        <v>1.89</v>
      </c>
      <c r="AP135" s="27">
        <v>51.3</v>
      </c>
      <c r="AQ135" s="47">
        <v>3.6900000000000002E-2</v>
      </c>
      <c r="AR135" s="1">
        <v>97.2</v>
      </c>
      <c r="AS135" s="28">
        <f t="shared" si="36"/>
        <v>31.330094594594602</v>
      </c>
    </row>
    <row r="136" spans="41:45" x14ac:dyDescent="0.15">
      <c r="AO136" s="4">
        <v>1.89</v>
      </c>
      <c r="AP136" s="27">
        <v>51.3</v>
      </c>
      <c r="AQ136" s="47">
        <v>3.6900000000000002E-2</v>
      </c>
      <c r="AR136" s="1">
        <v>97.3</v>
      </c>
      <c r="AS136" s="28">
        <f t="shared" si="36"/>
        <v>31.330094594594602</v>
      </c>
    </row>
    <row r="137" spans="41:45" x14ac:dyDescent="0.15">
      <c r="AO137" s="4">
        <v>1.9</v>
      </c>
      <c r="AP137" s="27">
        <v>51.3</v>
      </c>
      <c r="AQ137" s="47">
        <v>3.6900000000000002E-2</v>
      </c>
      <c r="AR137" s="1">
        <v>97.3</v>
      </c>
      <c r="AS137" s="28">
        <f t="shared" si="36"/>
        <v>31.330094594594602</v>
      </c>
    </row>
    <row r="138" spans="41:45" x14ac:dyDescent="0.15">
      <c r="AO138" s="4">
        <v>1.9</v>
      </c>
      <c r="AP138" s="27">
        <v>51.3</v>
      </c>
      <c r="AQ138" s="47">
        <v>3.6900000000000002E-2</v>
      </c>
      <c r="AR138" s="1">
        <v>97.4</v>
      </c>
      <c r="AS138" s="28">
        <f t="shared" si="36"/>
        <v>31.330094594594602</v>
      </c>
    </row>
    <row r="139" spans="41:45" x14ac:dyDescent="0.15">
      <c r="AO139" s="4">
        <v>1.9</v>
      </c>
      <c r="AP139" s="27">
        <v>51.3</v>
      </c>
      <c r="AQ139" s="47">
        <v>3.6999999999999998E-2</v>
      </c>
      <c r="AR139" s="1">
        <v>97.5</v>
      </c>
      <c r="AS139" s="28">
        <f t="shared" si="36"/>
        <v>31.415000000000006</v>
      </c>
    </row>
    <row r="140" spans="41:45" x14ac:dyDescent="0.15">
      <c r="AO140" s="4">
        <v>1.9</v>
      </c>
      <c r="AP140" s="27">
        <v>51.3</v>
      </c>
      <c r="AQ140" s="47">
        <v>3.6999999999999998E-2</v>
      </c>
      <c r="AR140" s="1">
        <v>97.5</v>
      </c>
      <c r="AS140" s="28">
        <f t="shared" si="36"/>
        <v>31.415000000000006</v>
      </c>
    </row>
    <row r="141" spans="41:45" x14ac:dyDescent="0.15">
      <c r="AO141" s="4">
        <v>1.9</v>
      </c>
      <c r="AP141" s="27">
        <v>51.3</v>
      </c>
      <c r="AQ141" s="47">
        <v>3.6999999999999998E-2</v>
      </c>
      <c r="AR141" s="1">
        <v>97.6</v>
      </c>
      <c r="AS141" s="28">
        <f t="shared" si="36"/>
        <v>31.415000000000006</v>
      </c>
    </row>
    <row r="142" spans="41:45" x14ac:dyDescent="0.15">
      <c r="AO142" s="4">
        <v>1.9</v>
      </c>
      <c r="AP142" s="27">
        <v>51.3</v>
      </c>
      <c r="AQ142" s="47">
        <v>3.6999999999999998E-2</v>
      </c>
      <c r="AR142" s="1">
        <v>97.6</v>
      </c>
      <c r="AS142" s="28">
        <f t="shared" si="36"/>
        <v>31.415000000000006</v>
      </c>
    </row>
    <row r="143" spans="41:45" x14ac:dyDescent="0.15">
      <c r="AO143" s="4">
        <v>1.9</v>
      </c>
      <c r="AP143" s="27">
        <v>51.3</v>
      </c>
      <c r="AQ143" s="47">
        <v>3.6999999999999998E-2</v>
      </c>
      <c r="AR143" s="1">
        <v>97.6</v>
      </c>
      <c r="AS143" s="28">
        <f t="shared" si="36"/>
        <v>31.415000000000006</v>
      </c>
    </row>
    <row r="144" spans="41:45" x14ac:dyDescent="0.15">
      <c r="AO144" s="4">
        <v>1.9</v>
      </c>
      <c r="AP144" s="27">
        <v>51.3</v>
      </c>
      <c r="AQ144" s="47">
        <v>3.7100000000000001E-2</v>
      </c>
      <c r="AR144" s="1">
        <v>97.7</v>
      </c>
      <c r="AS144" s="28">
        <f t="shared" si="36"/>
        <v>31.499905405405411</v>
      </c>
    </row>
    <row r="145" spans="41:45" x14ac:dyDescent="0.15">
      <c r="AO145" s="4">
        <v>1.9</v>
      </c>
      <c r="AP145" s="27">
        <v>51.3</v>
      </c>
      <c r="AQ145" s="47">
        <v>3.7100000000000001E-2</v>
      </c>
      <c r="AR145" s="1">
        <v>97.7</v>
      </c>
      <c r="AS145" s="28">
        <f t="shared" si="36"/>
        <v>31.499905405405411</v>
      </c>
    </row>
    <row r="146" spans="41:45" x14ac:dyDescent="0.15">
      <c r="AO146" s="4">
        <v>1.9</v>
      </c>
      <c r="AP146" s="27">
        <v>51.3</v>
      </c>
      <c r="AQ146" s="47">
        <v>3.7100000000000001E-2</v>
      </c>
      <c r="AR146" s="1">
        <v>97.8</v>
      </c>
      <c r="AS146" s="28">
        <f t="shared" si="36"/>
        <v>31.499905405405411</v>
      </c>
    </row>
    <row r="147" spans="41:45" x14ac:dyDescent="0.15">
      <c r="AO147" s="4">
        <v>1.91</v>
      </c>
      <c r="AP147" s="27">
        <v>51.3</v>
      </c>
      <c r="AQ147" s="47">
        <v>3.7100000000000001E-2</v>
      </c>
      <c r="AR147" s="1">
        <v>97.8</v>
      </c>
      <c r="AS147" s="28">
        <f t="shared" si="36"/>
        <v>31.499905405405411</v>
      </c>
    </row>
    <row r="148" spans="41:45" x14ac:dyDescent="0.15">
      <c r="AO148" s="4">
        <v>1.91</v>
      </c>
      <c r="AP148" s="27">
        <v>51.3</v>
      </c>
      <c r="AQ148" s="47">
        <v>3.7100000000000001E-2</v>
      </c>
      <c r="AR148" s="1">
        <v>97.9</v>
      </c>
      <c r="AS148" s="28">
        <f t="shared" si="36"/>
        <v>31.499905405405411</v>
      </c>
    </row>
    <row r="149" spans="41:45" x14ac:dyDescent="0.15">
      <c r="AO149" s="4">
        <v>1.91</v>
      </c>
      <c r="AP149" s="27">
        <v>51.3</v>
      </c>
      <c r="AQ149" s="47">
        <v>3.7199999999999997E-2</v>
      </c>
      <c r="AR149" s="1">
        <v>97.9</v>
      </c>
      <c r="AS149" s="28">
        <f t="shared" si="36"/>
        <v>31.584810810810815</v>
      </c>
    </row>
    <row r="150" spans="41:45" x14ac:dyDescent="0.15">
      <c r="AO150" s="4">
        <v>1.91</v>
      </c>
      <c r="AP150" s="27">
        <v>51.3</v>
      </c>
      <c r="AQ150" s="47">
        <v>3.7199999999999997E-2</v>
      </c>
      <c r="AR150" s="1">
        <v>98</v>
      </c>
      <c r="AS150" s="28">
        <f t="shared" si="36"/>
        <v>31.584810810810815</v>
      </c>
    </row>
    <row r="151" spans="41:45" x14ac:dyDescent="0.15">
      <c r="AO151" s="4">
        <v>1.91</v>
      </c>
      <c r="AP151" s="27">
        <v>51.3</v>
      </c>
      <c r="AQ151" s="47">
        <v>3.7199999999999997E-2</v>
      </c>
      <c r="AR151" s="1">
        <v>98</v>
      </c>
      <c r="AS151" s="28">
        <f t="shared" si="36"/>
        <v>31.584810810810815</v>
      </c>
    </row>
    <row r="152" spans="41:45" x14ac:dyDescent="0.15">
      <c r="AO152" s="4">
        <v>1.91</v>
      </c>
      <c r="AP152" s="27">
        <v>51.3</v>
      </c>
      <c r="AQ152" s="47">
        <v>3.7199999999999997E-2</v>
      </c>
      <c r="AR152" s="1">
        <v>98.1</v>
      </c>
      <c r="AS152" s="28">
        <f t="shared" si="36"/>
        <v>31.584810810810815</v>
      </c>
    </row>
    <row r="153" spans="41:45" x14ac:dyDescent="0.15">
      <c r="AO153" s="4">
        <v>1.91</v>
      </c>
      <c r="AP153" s="27">
        <v>51.3</v>
      </c>
      <c r="AQ153" s="47">
        <v>3.7199999999999997E-2</v>
      </c>
      <c r="AR153" s="1">
        <v>98.1</v>
      </c>
      <c r="AS153" s="28">
        <f t="shared" si="36"/>
        <v>31.584810810810815</v>
      </c>
    </row>
  </sheetData>
  <sheetProtection selectLockedCells="1" selectUnlockedCells="1"/>
  <pageMargins left="0.5" right="0.5" top="0.75" bottom="0.75" header="0.51180555555555551" footer="0.51180555555555551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Perc Evap</vt:lpstr>
      <vt:lpstr>Evap (grams)</vt:lpstr>
      <vt:lpstr>Vapor Pressure</vt:lpstr>
      <vt:lpstr>Resistivity vs T</vt:lpstr>
      <vt:lpstr>Power vs R0 WTh2% 37cm</vt:lpstr>
      <vt:lpstr>Power vs R0 W+Sperim</vt:lpstr>
      <vt:lpstr>Temp vs Resistivity</vt:lpstr>
      <vt:lpstr>Curr vs Temp W 37cm</vt:lpstr>
      <vt:lpstr>Power vs Temp W 37cm</vt:lpstr>
      <vt:lpstr>V vs Temp - W 37cm</vt:lpstr>
      <vt:lpstr>Temp vs Power</vt:lpstr>
      <vt:lpstr>Evap (grams) 1 sec</vt:lpstr>
      <vt:lpstr>36 mg evaporated</vt:lpstr>
      <vt:lpstr>Em vs Temp</vt:lpstr>
      <vt:lpstr>6Nov2000-W-Th2% 50A</vt:lpstr>
      <vt:lpstr>6Nov2000-W-Th2% 70A</vt:lpstr>
      <vt:lpstr>7Nov2000-Wth2% 80 A </vt:lpstr>
      <vt:lpstr>7Nov2000-Wth2% 120 AINV</vt:lpstr>
      <vt:lpstr>7Nov2000-WTh2%120A-3INV</vt:lpstr>
      <vt:lpstr>7Nov2000-WTh2% - 165A</vt:lpstr>
      <vt:lpstr>Danforthth2</vt:lpstr>
      <vt:lpstr>Danforthth1</vt:lpstr>
      <vt:lpstr>Wdanforth</vt:lpstr>
      <vt:lpstr>WemPlansee</vt:lpstr>
      <vt:lpstr>WemGoebel</vt:lpstr>
      <vt:lpstr>13112000</vt:lpstr>
      <vt:lpstr>1511200060Ad</vt:lpstr>
      <vt:lpstr>1511200060Ai</vt:lpstr>
      <vt:lpstr>15112000100Ad</vt:lpstr>
      <vt:lpstr>15112000100Ai</vt:lpstr>
      <vt:lpstr>15112000140Ad</vt:lpstr>
      <vt:lpstr>15112000140Ai</vt:lpstr>
      <vt:lpstr>15112000160A</vt:lpstr>
      <vt:lpstr>Two Coulor Pyr</vt:lpstr>
      <vt:lpstr>totale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2026-09-07T12:08:16Z</dcterms:created>
  <dcterms:modified xsi:type="dcterms:W3CDTF">2026-09-07T12:08:16Z</dcterms:modified>
</cp:coreProperties>
</file>